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432" activeTab="0"/>
  </bookViews>
  <sheets>
    <sheet name="Lead Budget" sheetId="1" r:id="rId1"/>
    <sheet name="Partner 1 Budget" sheetId="2" r:id="rId2"/>
    <sheet name="Partner 2 Budget" sheetId="3" r:id="rId3"/>
    <sheet name="Summary" sheetId="4" r:id="rId4"/>
    <sheet name="Subcontractor" sheetId="5" r:id="rId5"/>
    <sheet name="Budget Instructions" sheetId="6" r:id="rId6"/>
    <sheet name="Match Guidance" sheetId="7" r:id="rId7"/>
    <sheet name="Proposal Instructions" sheetId="8" r:id="rId8"/>
    <sheet name="Person-Month Calculator" sheetId="9" r:id="rId9"/>
  </sheets>
  <externalReferences>
    <externalReference r:id="rId12"/>
  </externalReferences>
  <definedNames>
    <definedName name="_allocation">'Summary'!$K$9:$K$10</definedName>
    <definedName name="_List">'Summary'!$A$15:$A$16</definedName>
    <definedName name="_ODCs">'[1]List'!$A$6:$A$8</definedName>
    <definedName name="_Partners">'Summary'!$J$6:$J$11</definedName>
    <definedName name="_Personnel">'Summary'!$A$10:$A$12</definedName>
    <definedName name="_Source">'Summary'!$J$14:$J$21</definedName>
    <definedName name="_sourcetype">'Summary'!$J$25:$J$28</definedName>
    <definedName name="_subchoice">'Subcontractor'!$L$1:$L$2</definedName>
    <definedName name="_Type" localSheetId="1">'Partner 1 Budget'!$I$4:$J$4</definedName>
    <definedName name="_Type" localSheetId="2">'Partner 2 Budget'!$I$4:$J$4</definedName>
    <definedName name="_Type" localSheetId="4">'Subcontractor'!$H$1:$I$1</definedName>
    <definedName name="_Type">'Lead Budget'!$I$4:$J$4</definedName>
    <definedName name="_xlfn.SUMIFS" hidden="1">#NAME?</definedName>
    <definedName name="_xlnm.Print_Area" localSheetId="0">'Lead Budget'!$A$1:$J$72</definedName>
    <definedName name="_xlnm.Print_Area" localSheetId="1">'Partner 1 Budget'!$A$1:$J$72</definedName>
    <definedName name="_xlnm.Print_Area" localSheetId="2">'Partner 2 Budget'!$A$1:$J$70</definedName>
    <definedName name="_xlnm.Print_Area" localSheetId="4">'Subcontractor'!$A$1:$I$45</definedName>
    <definedName name="_xlnm.Print_Area" localSheetId="3">'Summary'!$A$1:$H$28</definedName>
    <definedName name="_xlnm.Print_Titles" localSheetId="0">'Lead Budget'!$1:$6</definedName>
    <definedName name="_xlnm.Print_Titles" localSheetId="1">'Partner 1 Budget'!$1:$6</definedName>
    <definedName name="_xlnm.Print_Titles" localSheetId="2">'Partner 2 Budget'!$1:$6</definedName>
  </definedNames>
  <calcPr fullCalcOnLoad="1"/>
</workbook>
</file>

<file path=xl/comments1.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 ref="I47" authorId="0">
      <text>
        <r>
          <rPr>
            <b/>
            <sz val="9"/>
            <rFont val="Tahoma"/>
            <family val="2"/>
          </rPr>
          <t>Cheyanne Kalainoff:</t>
        </r>
        <r>
          <rPr>
            <sz val="9"/>
            <rFont val="Tahoma"/>
            <family val="2"/>
          </rPr>
          <t xml:space="preserve">
* Cash match is considered any direct </t>
        </r>
        <r>
          <rPr>
            <u val="single"/>
            <sz val="9"/>
            <rFont val="Tahoma"/>
            <family val="2"/>
          </rPr>
          <t>financial</t>
        </r>
        <r>
          <rPr>
            <sz val="9"/>
            <rFont val="Tahoma"/>
            <family val="2"/>
          </rPr>
          <t xml:space="preserve"> contribution provided by a partner to directly support the project in the form of salaries, benefits, tuition, expendable property, supplies and services; etc.
** Third party in-kind non-federal match may include: associated indirect costs, values for recipient contributions of services, volunteer services furnished by professional and technical personnel, consultants or other skilled or unskilled labor if service is integral or necessary part of the project, or donated supplies.</t>
        </r>
      </text>
    </comment>
  </commentList>
</comments>
</file>

<file path=xl/comments2.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 ref="I47" authorId="0">
      <text>
        <r>
          <rPr>
            <b/>
            <sz val="9"/>
            <rFont val="Tahoma"/>
            <family val="2"/>
          </rPr>
          <t>Cheyanne Kalainoff:</t>
        </r>
        <r>
          <rPr>
            <sz val="9"/>
            <rFont val="Tahoma"/>
            <family val="2"/>
          </rPr>
          <t xml:space="preserve">
* Cash match is considered any direct </t>
        </r>
        <r>
          <rPr>
            <u val="single"/>
            <sz val="9"/>
            <rFont val="Tahoma"/>
            <family val="2"/>
          </rPr>
          <t>financial</t>
        </r>
        <r>
          <rPr>
            <sz val="9"/>
            <rFont val="Tahoma"/>
            <family val="2"/>
          </rPr>
          <t xml:space="preserve"> contribution provided by a partner to directly support the project in the form of salaries, benefits, tuition, expendable property, supplies and services; etc.
** Third party in-kind non-federal match may include: unrecovered indirect costs, values for recipient contributions of services, volunteer services furnished by professional and technical personnel, consultants or other skilled or unskilled labor if service is integral or necessary part of the project, or donated supplies.</t>
        </r>
      </text>
    </comment>
  </commentList>
</comments>
</file>

<file path=xl/comments3.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 ref="I45" authorId="0">
      <text>
        <r>
          <rPr>
            <b/>
            <sz val="9"/>
            <rFont val="Tahoma"/>
            <family val="2"/>
          </rPr>
          <t>Cheyanne Kalainoff:</t>
        </r>
        <r>
          <rPr>
            <sz val="9"/>
            <rFont val="Tahoma"/>
            <family val="2"/>
          </rPr>
          <t xml:space="preserve">
* Cash match is considered any direct </t>
        </r>
        <r>
          <rPr>
            <u val="single"/>
            <sz val="9"/>
            <rFont val="Tahoma"/>
            <family val="2"/>
          </rPr>
          <t>financial</t>
        </r>
        <r>
          <rPr>
            <sz val="9"/>
            <rFont val="Tahoma"/>
            <family val="2"/>
          </rPr>
          <t xml:space="preserve"> contribution provided by a partner to directly support the project in the form of salaries, benefits, tuition, expendable property, supplies and services; etc.
** Third party in-kind non-federal match may include: unrecovered indirect costs, values for recipient contributions of services, volunteer services furnished by professional and technical personnel, consultants or other skilled or unskilled labor if service is integral or necessary part of the project, or donated supplies.</t>
        </r>
      </text>
    </comment>
  </commentList>
</comments>
</file>

<file path=xl/sharedStrings.xml><?xml version="1.0" encoding="utf-8"?>
<sst xmlns="http://schemas.openxmlformats.org/spreadsheetml/2006/main" count="541" uniqueCount="179">
  <si>
    <t>Faculty Salaries</t>
  </si>
  <si>
    <t>Other Staff Salaries</t>
  </si>
  <si>
    <t>Student Salaries/Wages</t>
  </si>
  <si>
    <t>Benefits</t>
  </si>
  <si>
    <t>Student Tuition</t>
  </si>
  <si>
    <t>Equipment</t>
  </si>
  <si>
    <t>Supplies and Services</t>
  </si>
  <si>
    <t>Domestic Travel</t>
  </si>
  <si>
    <t>Foreign Travel</t>
  </si>
  <si>
    <t>Proposal Title:</t>
  </si>
  <si>
    <t>Lead</t>
  </si>
  <si>
    <t>Start Date:</t>
  </si>
  <si>
    <t>Institution:</t>
  </si>
  <si>
    <t>End Date:</t>
  </si>
  <si>
    <t>Principal Investigator:</t>
  </si>
  <si>
    <t>Project Request Total:</t>
  </si>
  <si>
    <t>Request:</t>
  </si>
  <si>
    <t>Project Match Total:</t>
  </si>
  <si>
    <t>Match Commitment:</t>
  </si>
  <si>
    <t>Personnel Category</t>
  </si>
  <si>
    <t>Name/Description and Justification</t>
  </si>
  <si>
    <t>Monthly Salary or Hourly Rate</t>
  </si>
  <si>
    <t>Total person-months/hours</t>
  </si>
  <si>
    <t>Total Salary or Wages</t>
  </si>
  <si>
    <t>Benefit Rate %</t>
  </si>
  <si>
    <t>Lead/ Partner</t>
  </si>
  <si>
    <t>Subtotal</t>
  </si>
  <si>
    <t>Tuition</t>
  </si>
  <si>
    <t>Description and Justification</t>
  </si>
  <si>
    <t>Term Rate</t>
  </si>
  <si>
    <t># of Terms</t>
  </si>
  <si>
    <t>Equipment ($5K and over)*</t>
  </si>
  <si>
    <t xml:space="preserve">Equipment  </t>
  </si>
  <si>
    <t>Other Categories</t>
  </si>
  <si>
    <t>Description and Justification (Do not include conference travel)</t>
  </si>
  <si>
    <t>Subcontracts</t>
  </si>
  <si>
    <t>Indirect Costs (IDCs)</t>
  </si>
  <si>
    <t>Allocation Method</t>
  </si>
  <si>
    <t>IDC Rate %</t>
  </si>
  <si>
    <t>Base</t>
  </si>
  <si>
    <t>Direct Labor/Wages (OIT only)</t>
  </si>
  <si>
    <t>OIT</t>
  </si>
  <si>
    <t>Portland State</t>
  </si>
  <si>
    <t>Univ of Utah</t>
  </si>
  <si>
    <t>Univ of Oregon</t>
  </si>
  <si>
    <t>Univ of Texas-Arlington</t>
  </si>
  <si>
    <t>Univ of Arizona-Tucson</t>
  </si>
  <si>
    <t>MTDC (Everyone except OIT)</t>
  </si>
  <si>
    <t>What is the definition of "person-months"?</t>
  </si>
  <si>
    <t>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</si>
  <si>
    <t># of Months x</t>
  </si>
  <si>
    <t>% of effort</t>
  </si>
  <si>
    <t>Person Months</t>
  </si>
  <si>
    <t>enter # of months</t>
  </si>
  <si>
    <t>enter % of effort</t>
  </si>
  <si>
    <t>Example</t>
  </si>
  <si>
    <t>GRA Tuition</t>
  </si>
  <si>
    <t>Subcontractor Request</t>
  </si>
  <si>
    <t>Subcontractor Match</t>
  </si>
  <si>
    <t>Sub Request Total:</t>
  </si>
  <si>
    <t>Sub Match Total:</t>
  </si>
  <si>
    <t>Request</t>
  </si>
  <si>
    <t>Match</t>
  </si>
  <si>
    <t>Request/Match</t>
  </si>
  <si>
    <t>Requested IDC</t>
  </si>
  <si>
    <t>Associated IDC for Match</t>
  </si>
  <si>
    <t>TOTAL DIRECT</t>
  </si>
  <si>
    <t>Total Indirect Costs</t>
  </si>
  <si>
    <t>TOTAL DIRECT and INDIRECT COSTS</t>
  </si>
  <si>
    <t>Enter project title</t>
  </si>
  <si>
    <t>enter end date</t>
  </si>
  <si>
    <t>enter start date</t>
  </si>
  <si>
    <t>Associated IDCs</t>
  </si>
  <si>
    <t>3rd Party Match</t>
  </si>
  <si>
    <t>City Govt</t>
  </si>
  <si>
    <t>Regional Govt</t>
  </si>
  <si>
    <t>Public Transit Agencies</t>
  </si>
  <si>
    <t>Non-Profits</t>
  </si>
  <si>
    <t>Private</t>
  </si>
  <si>
    <t>Other</t>
  </si>
  <si>
    <t>Description</t>
  </si>
  <si>
    <t>Source Category</t>
  </si>
  <si>
    <t>Type</t>
  </si>
  <si>
    <t>in-kind</t>
  </si>
  <si>
    <t>cash</t>
  </si>
  <si>
    <t>Total 3rd Party Match</t>
  </si>
  <si>
    <t>Match Ratio:</t>
  </si>
  <si>
    <t>Match Ratio</t>
  </si>
  <si>
    <t>Direct Costs Subtotal</t>
  </si>
  <si>
    <t>Indirect Costs</t>
  </si>
  <si>
    <t>Subcontract</t>
  </si>
  <si>
    <t>Total Request</t>
  </si>
  <si>
    <t>Total Project Match:</t>
  </si>
  <si>
    <t>NITC BUDGET: INSTRUCTIONS &amp; REFERENCE</t>
  </si>
  <si>
    <t>Definitions:</t>
  </si>
  <si>
    <t>Submitting your Proposal:</t>
  </si>
  <si>
    <t>Required Paperwork:</t>
  </si>
  <si>
    <t>Additional Considerations:</t>
  </si>
  <si>
    <t xml:space="preserve">▪ PIs must have their budgets and proposals (including match commitment) approved by their home university's sponsored research office PRIOR to submission.  Proposals and budgets that do not have university approval will not be considered until the approval of the home university research office is obtained.  This is required by all partner universities and helps ensure salary rates, tuition rates, and especially indirect rates are correct.  </t>
  </si>
  <si>
    <t>▪  If a non-partner university (universities not part of the NITC consortium, e.g., PSU, UO etc.) will be a subcontractor, please contact your university research office for special guidelines in this situation (indirect costs may apply to a limited amount of the subcontract, greatly affecting your grant budget).</t>
  </si>
  <si>
    <t xml:space="preserve">▪ If your proposal includes a subcontract, please include the following items in the proposal:  work statement, separate budget for each subcontractor, budget justification, signed letter of acknowledgment from University's authorized representative and copy of negotiated F&amp;A rate.  </t>
  </si>
  <si>
    <t>Preparing your Budget: What you need to know before you get started</t>
  </si>
  <si>
    <t>What NOT to include in your budget:</t>
  </si>
  <si>
    <t>▪ In general, equipment and foreign travel are not allowable expenses on the grant or match funds. Travel to Canada is considered foreign travel.</t>
  </si>
  <si>
    <t>▪ Phones and other costs usually considered covered by indirect costs are not allowed.  Check with your institution for further clarification.</t>
  </si>
  <si>
    <t>▪ Tuition remission and student scholarships should be excluded from indirect costs.</t>
  </si>
  <si>
    <t>▪ The budget should not include clerical help.</t>
  </si>
  <si>
    <t>Find out the following information:</t>
  </si>
  <si>
    <t>▪ Contact your research office to find out your institution's benefit rate (known as payroll expenses or OPE) and indirect cost rate (IDC Rate; also knows as Facilities &amp; Administration, F&amp;A, or Overhead). Different institutions have different rates, and you need to enter the rate specific to your university in your budget.</t>
  </si>
  <si>
    <t>Completing the Budget Form:</t>
  </si>
  <si>
    <t>▪ Each budget item requires justification.</t>
  </si>
  <si>
    <t>▪ Please do not alter or add budget categories.</t>
  </si>
  <si>
    <t>▪  Rows can be added within existing categories as needed for additional faculty, graduate students, and hourly student wage or salary.</t>
  </si>
  <si>
    <t>▪ Please indicate individual student salaries on separate rows so it is clear how many students will be supported. Feel free to add rows as needed.</t>
  </si>
  <si>
    <t>▪ PIs must use their home institution's benefit rate</t>
  </si>
  <si>
    <t>▪ Note that if summer salary is included, the benefit rate may be different from the academic year, so please be sure to enter separate rows for summer salary and benefits.</t>
  </si>
  <si>
    <t>▪ Provide a short explanation of Expendable Property, Supplies, and Services.</t>
  </si>
  <si>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travelling, and estimated cost for each trip, etc.</t>
  </si>
  <si>
    <t xml:space="preserve">▪ The Indirect cost (IDC) rate must be the PI institution's approved rate. </t>
  </si>
  <si>
    <r>
      <rPr>
        <u val="single"/>
        <sz val="11"/>
        <color indexed="8"/>
        <rFont val="Calibri"/>
        <family val="2"/>
      </rPr>
      <t>Indirect Costs:</t>
    </r>
    <r>
      <rPr>
        <sz val="11"/>
        <color theme="1"/>
        <rFont val="Calibri"/>
        <family val="2"/>
      </rPr>
      <t xml:space="preserve">  Facilities and Administrative Costs (also commonly known as Overhead)</t>
    </r>
  </si>
  <si>
    <r>
      <rPr>
        <u val="single"/>
        <sz val="11"/>
        <color indexed="8"/>
        <rFont val="Calibri"/>
        <family val="2"/>
      </rPr>
      <t xml:space="preserve">Subcontract: </t>
    </r>
    <r>
      <rPr>
        <sz val="11"/>
        <color theme="1"/>
        <rFont val="Calibri"/>
        <family val="2"/>
      </rPr>
      <t xml:space="preserve"> PSU or a partner institution passes a portion of the award to another entity for the purpose of programmatic effort on the project. Note: NITC partner institutions are NOT considered subcontractors.</t>
    </r>
  </si>
  <si>
    <r>
      <rPr>
        <u val="single"/>
        <sz val="11"/>
        <color indexed="8"/>
        <rFont val="Calibri"/>
        <family val="2"/>
      </rPr>
      <t>Match</t>
    </r>
    <r>
      <rPr>
        <sz val="11"/>
        <color theme="1"/>
        <rFont val="Calibri"/>
        <family val="2"/>
      </rPr>
      <t>: Also referred to as cost share. Third party support of a project requiring expenditure of State, University, Private or Foundation funds, such as salary, benefits, travel, and associated F&amp;A costs.</t>
    </r>
  </si>
  <si>
    <r>
      <rPr>
        <u val="single"/>
        <sz val="11"/>
        <color indexed="8"/>
        <rFont val="Calibri"/>
        <family val="2"/>
      </rPr>
      <t>Modified Total Direct Cost (MTDC):</t>
    </r>
    <r>
      <rPr>
        <sz val="11"/>
        <color theme="1"/>
        <rFont val="Calibri"/>
        <family val="2"/>
      </rPr>
      <t xml:space="preserve">  Total Direct Costs less items excluded from F&amp;A calculation.  Calculation= Total Direct Costs </t>
    </r>
    <r>
      <rPr>
        <b/>
        <sz val="11"/>
        <color indexed="8"/>
        <rFont val="Calibri"/>
        <family val="2"/>
      </rPr>
      <t>minus:</t>
    </r>
    <r>
      <rPr>
        <sz val="11"/>
        <color theme="1"/>
        <rFont val="Calibri"/>
        <family val="2"/>
      </rPr>
      <t xml:space="preserve">  GRA tuition, Equipment, Participant Support Costs, each Subcontract value greater than $25,000 during its life (F&amp;A is only assessed on the first $25,000).</t>
    </r>
  </si>
  <si>
    <t>3rd PARTY MATCH</t>
  </si>
  <si>
    <t>UNIVERSITY REQUEST AND MATCH - UNIVERSITY REQUEST AND MATCH</t>
  </si>
  <si>
    <t>IDC Recovery</t>
  </si>
  <si>
    <t>TOTAL with Indirect Costs</t>
  </si>
  <si>
    <t>TOTAL REQUEST AND MATCH TO BE INCLUDED IN INSTITUTIONAL LETTER</t>
  </si>
  <si>
    <t>Enter PI Name</t>
  </si>
  <si>
    <t>Partner 1</t>
  </si>
  <si>
    <t>Partner 2</t>
  </si>
  <si>
    <t>Request Benefits</t>
  </si>
  <si>
    <t>Match Benefits</t>
  </si>
  <si>
    <t>Description and Justification (Do not include conference travel; foreign travel, including Canada, requires additional approval from prime sponsor; capital equipment requires a special request and different budget template)</t>
  </si>
  <si>
    <r>
      <rPr>
        <u val="single"/>
        <sz val="11"/>
        <rFont val="Calibri"/>
        <family val="2"/>
      </rPr>
      <t>Person Months:</t>
    </r>
    <r>
      <rPr>
        <sz val="11"/>
        <rFont val="Calibri"/>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</si>
  <si>
    <t>3rd Party In-Kind Cost Share:</t>
  </si>
  <si>
    <t>3rd Party Cash Cost Share:</t>
  </si>
  <si>
    <t>State DOT</t>
  </si>
  <si>
    <t>Tribal</t>
  </si>
  <si>
    <t>NITC PROPOSAL QUICK REFERENCE</t>
  </si>
  <si>
    <t>▪ Data management plan.</t>
  </si>
  <si>
    <t>-Required match documentation:  institutional letters of commitments from each partner (except PSU which will provide a Proposal Internal Approval Form, PIAF, in lieu of letter of commitment.  The letters of commitment must identify the project, PI, requested amount, match amount, and match sources.  If a third party is providing match, a copy of their commitment letter.</t>
  </si>
  <si>
    <t>▪ Proposal with required match documentation appended, and if applicable, subaward/subcontractor documentation also appended.</t>
  </si>
  <si>
    <t>▪ Each budget tab (lead budget, partner 1 budget, and partner 2 budget) represents an institution.  PIs from the same institution should be on the same budget tab as one task order will be issued to that institution.</t>
  </si>
  <si>
    <t>Student salary and benefits</t>
  </si>
  <si>
    <t>Equipment (with prior approval)</t>
  </si>
  <si>
    <t>International travel (with prior approval)</t>
  </si>
  <si>
    <t>Tuition, supplies, domestic travel, and scholarships</t>
  </si>
  <si>
    <t xml:space="preserve">University In-Kind Match </t>
  </si>
  <si>
    <t>Please note that associated F&amp;A is different from unrecovered F&amp;A.  Unrecovered F&amp;A is the difference between the amount charged to an award and the amount which could have been charged to an award under the non-Federal entity's approved negotiated indirect cost rate (see 200.306 of the Uniform Guidance).  Unrecovered F&amp;A requires prior approval from the sponsor.</t>
  </si>
  <si>
    <t>Third Party Cash Match</t>
  </si>
  <si>
    <t>University Cash Match</t>
  </si>
  <si>
    <t>Third Party In-Kind Match</t>
  </si>
  <si>
    <t>Faculty salary and benefits for reasonable portion of their FTE (e.g. effort teaching transporation related courses)</t>
  </si>
  <si>
    <t>Contributions made by the university and documented by expenditures in the University's financial system.  These expenditures are necessary and reasonable for the accomplishment of NITC objectives and paid with University funds.  Expenditures are typically tracked with cost share indexes or activity codes.  Below are some examples:</t>
  </si>
  <si>
    <t>Contributions made by a third party and documented by expenditures in the University's financial system and third party agreements.  These expenditures are necessary and reasonable for the accomplishment of NITC objectives and paid with third party funds (e.g. State Department of Transportation, City Government Agency, Non-Profit, etc).  Funding is typically awarded to the institution by the third party through a grant, contract, or gift.</t>
  </si>
  <si>
    <t>▪ Budget/Budget Justification workbook including budget/budget justifications for all partners and subcontractors/subawardees.</t>
  </si>
  <si>
    <t>-Subaward/Subcontractor documentation (if applicable):  For each subcontractor, cover page signed by authorizing official, work statement, and copy of the F&amp;A Cost Rate Agreement or other documentation justifying the F&amp;A cost rate used.</t>
  </si>
  <si>
    <t>A contribution other than cash that originates from the gifting of the value of goods, services, equipment, or other expendable property.  It must be assessed at a "real" fair market value rate.  Please refer to the uniform guidance 200.306 for more information regarding cost share or match.</t>
  </si>
  <si>
    <t>All match must be documented in an auditable way regardless of the type or source.</t>
  </si>
  <si>
    <t>NITC Guidance Regarding Match Types and Source</t>
  </si>
  <si>
    <t>Associated F&amp;A represents the indirect costs that would have been applied to university expenditures (see university cash match) if they had been paid by the grant instead of the university.  Associated F&amp;A must be applied in consistency with the institution's practice.</t>
  </si>
  <si>
    <t>The above budget is to be reported as the federal and match budget on the required quarterly expenditure reports for each institution.</t>
  </si>
  <si>
    <t>PROJECT TOTAL REQUEST AND MATCH:</t>
  </si>
  <si>
    <t>NITC Grant</t>
  </si>
  <si>
    <t>Required Match Ratio</t>
  </si>
  <si>
    <t>General Research:</t>
  </si>
  <si>
    <t>1:2</t>
  </si>
  <si>
    <t>Small Starts:</t>
  </si>
  <si>
    <t>1:1</t>
  </si>
  <si>
    <t>Education:</t>
  </si>
  <si>
    <t>Diversity:</t>
  </si>
  <si>
    <t>Tech Transfer:</t>
  </si>
  <si>
    <t>▪ Check the match ratio to determine if your budget meets our match requirements. We are only able to fund projects that are able to provide the required matching funds.</t>
  </si>
  <si>
    <t>TOTAL</t>
  </si>
  <si>
    <t>3rd Party Match:</t>
  </si>
  <si>
    <t>GRAND TOTAL</t>
  </si>
  <si>
    <t>SUMMARY - Official budget for quarterly expenditure reports</t>
  </si>
  <si>
    <t>A deviation greater than 10% of the total requested budget requires approval from NITC.  Please submit a rebudget request form with a revised budget.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</si>
</sst>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s>
  <fonts count="58">
    <font>
      <sz val="11"/>
      <color theme="1"/>
      <name val="Calibri"/>
      <family val="2"/>
    </font>
    <font>
      <sz val="11"/>
      <color indexed="8"/>
      <name val="Calibri"/>
      <family val="2"/>
    </font>
    <font>
      <b/>
      <sz val="11"/>
      <color indexed="8"/>
      <name val="Calibri"/>
      <family val="2"/>
    </font>
    <font>
      <u val="single"/>
      <sz val="11"/>
      <color indexed="8"/>
      <name val="Calibri"/>
      <family val="2"/>
    </font>
    <font>
      <sz val="9"/>
      <name val="Tahoma"/>
      <family val="2"/>
    </font>
    <font>
      <b/>
      <sz val="9"/>
      <name val="Tahoma"/>
      <family val="2"/>
    </font>
    <font>
      <u val="single"/>
      <sz val="11"/>
      <name val="Calibri"/>
      <family val="2"/>
    </font>
    <font>
      <sz val="11"/>
      <name val="Calibri"/>
      <family val="2"/>
    </font>
    <font>
      <u val="single"/>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8"/>
      <name val="Calibri"/>
      <family val="2"/>
    </font>
    <font>
      <sz val="11"/>
      <color indexed="12"/>
      <name val="Calibri"/>
      <family val="2"/>
    </font>
    <font>
      <b/>
      <sz val="11"/>
      <color indexed="12"/>
      <name val="Calibri"/>
      <family val="2"/>
    </font>
    <font>
      <i/>
      <sz val="11"/>
      <color indexed="8"/>
      <name val="Calibri"/>
      <family val="2"/>
    </font>
    <font>
      <b/>
      <sz val="11"/>
      <name val="Calibri"/>
      <family val="2"/>
    </font>
    <font>
      <i/>
      <sz val="11"/>
      <name val="Calibri"/>
      <family val="2"/>
    </font>
    <font>
      <b/>
      <i/>
      <sz val="11"/>
      <color indexed="8"/>
      <name val="Calibri"/>
      <family val="2"/>
    </font>
    <font>
      <b/>
      <sz val="11"/>
      <color indexed="10"/>
      <name val="Calibri"/>
      <family val="2"/>
    </font>
    <font>
      <sz val="8"/>
      <name val="Segoe U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1"/>
      <color rgb="FF0000FF"/>
      <name val="Calibri"/>
      <family val="2"/>
    </font>
    <font>
      <b/>
      <sz val="11"/>
      <color rgb="FF0000FF"/>
      <name val="Calibri"/>
      <family val="2"/>
    </font>
    <font>
      <i/>
      <sz val="11"/>
      <color theme="1"/>
      <name val="Calibri"/>
      <family val="2"/>
    </font>
    <font>
      <b/>
      <i/>
      <sz val="11"/>
      <color theme="1"/>
      <name val="Calibri"/>
      <family val="2"/>
    </font>
    <font>
      <b/>
      <sz val="11"/>
      <color rgb="FFFF0000"/>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top style="thin"/>
      <bottom style="medium"/>
    </border>
    <border>
      <left/>
      <right/>
      <top style="thin"/>
      <bottom style="double"/>
    </border>
    <border>
      <left/>
      <right style="thin"/>
      <top/>
      <bottom/>
    </border>
    <border>
      <left style="thin"/>
      <right/>
      <top style="thin"/>
      <bottom/>
    </border>
    <border>
      <left style="thin"/>
      <right/>
      <top/>
      <bottom style="thin"/>
    </border>
    <border>
      <left style="medium"/>
      <right style="medium"/>
      <top style="medium"/>
      <bottom/>
    </border>
    <border>
      <left style="medium"/>
      <right style="medium"/>
      <top/>
      <bottom/>
    </border>
    <border>
      <left style="medium"/>
      <right style="medium"/>
      <top/>
      <bottom style="medium"/>
    </border>
    <border>
      <left style="medium"/>
      <right>
        <color indexed="63"/>
      </right>
      <top style="thin"/>
      <bottom>
        <color indexed="63"/>
      </bottom>
    </border>
    <border>
      <left/>
      <right style="thin"/>
      <top style="thin"/>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2">
    <xf numFmtId="0" fontId="0" fillId="0" borderId="0" xfId="0" applyFont="1" applyAlignment="1">
      <alignment/>
    </xf>
    <xf numFmtId="0" fontId="0" fillId="0" borderId="0" xfId="0" applyFill="1" applyAlignment="1">
      <alignment/>
    </xf>
    <xf numFmtId="0" fontId="48" fillId="33" borderId="0" xfId="0" applyFont="1" applyFill="1" applyAlignment="1">
      <alignment/>
    </xf>
    <xf numFmtId="0" fontId="0" fillId="33" borderId="0" xfId="0" applyFill="1" applyAlignment="1">
      <alignment/>
    </xf>
    <xf numFmtId="0" fontId="0" fillId="33" borderId="0" xfId="0" applyFill="1" applyAlignment="1">
      <alignment horizontal="right"/>
    </xf>
    <xf numFmtId="0" fontId="48" fillId="2" borderId="10" xfId="0" applyFont="1" applyFill="1" applyBorder="1" applyAlignment="1">
      <alignment wrapText="1"/>
    </xf>
    <xf numFmtId="0" fontId="48" fillId="2" borderId="10" xfId="0" applyFont="1" applyFill="1" applyBorder="1" applyAlignment="1">
      <alignment horizontal="right" wrapText="1"/>
    </xf>
    <xf numFmtId="0" fontId="0" fillId="0" borderId="10" xfId="0" applyBorder="1" applyAlignment="1">
      <alignment/>
    </xf>
    <xf numFmtId="44" fontId="0" fillId="0" borderId="10" xfId="44" applyFont="1" applyBorder="1" applyAlignment="1">
      <alignment/>
    </xf>
    <xf numFmtId="0" fontId="0" fillId="0" borderId="10" xfId="0" applyBorder="1" applyAlignment="1">
      <alignment horizontal="center"/>
    </xf>
    <xf numFmtId="164" fontId="0" fillId="0" borderId="10" xfId="57" applyNumberFormat="1" applyFont="1" applyBorder="1" applyAlignment="1">
      <alignment/>
    </xf>
    <xf numFmtId="9" fontId="0" fillId="0" borderId="10" xfId="57" applyFont="1" applyBorder="1" applyAlignment="1">
      <alignment/>
    </xf>
    <xf numFmtId="0" fontId="48" fillId="2" borderId="11" xfId="0" applyFont="1" applyFill="1" applyBorder="1" applyAlignment="1">
      <alignment/>
    </xf>
    <xf numFmtId="44" fontId="48" fillId="0" borderId="10" xfId="0" applyNumberFormat="1" applyFont="1" applyBorder="1" applyAlignment="1">
      <alignment/>
    </xf>
    <xf numFmtId="0" fontId="48" fillId="2" borderId="0" xfId="0" applyFont="1" applyFill="1" applyAlignment="1">
      <alignment wrapText="1"/>
    </xf>
    <xf numFmtId="0" fontId="48" fillId="2" borderId="0" xfId="0" applyFont="1" applyFill="1" applyAlignment="1">
      <alignment horizontal="right"/>
    </xf>
    <xf numFmtId="0" fontId="0" fillId="0" borderId="10" xfId="0" applyBorder="1" applyAlignment="1">
      <alignment/>
    </xf>
    <xf numFmtId="0" fontId="48" fillId="2" borderId="0" xfId="0" applyFont="1" applyFill="1" applyAlignment="1">
      <alignment/>
    </xf>
    <xf numFmtId="0" fontId="48" fillId="2" borderId="12" xfId="0" applyFont="1" applyFill="1" applyBorder="1" applyAlignment="1">
      <alignment horizontal="center" wrapText="1"/>
    </xf>
    <xf numFmtId="0" fontId="48" fillId="14" borderId="0" xfId="0" applyFont="1" applyFill="1" applyAlignment="1">
      <alignment/>
    </xf>
    <xf numFmtId="0" fontId="48" fillId="14" borderId="0" xfId="0" applyFont="1" applyFill="1" applyAlignment="1">
      <alignment horizontal="right"/>
    </xf>
    <xf numFmtId="44" fontId="48" fillId="14" borderId="0" xfId="0" applyNumberFormat="1" applyFont="1" applyFill="1" applyAlignment="1">
      <alignment/>
    </xf>
    <xf numFmtId="0" fontId="0" fillId="0" borderId="13" xfId="0" applyBorder="1" applyAlignment="1">
      <alignment horizontal="left"/>
    </xf>
    <xf numFmtId="0" fontId="0" fillId="33" borderId="12" xfId="0" applyFill="1" applyBorder="1" applyAlignment="1">
      <alignment/>
    </xf>
    <xf numFmtId="0" fontId="0" fillId="33" borderId="14" xfId="0" applyFill="1" applyBorder="1" applyAlignment="1">
      <alignment/>
    </xf>
    <xf numFmtId="0" fontId="0" fillId="0" borderId="13" xfId="0" applyBorder="1" applyAlignment="1">
      <alignment/>
    </xf>
    <xf numFmtId="0" fontId="0" fillId="0" borderId="15" xfId="0" applyBorder="1" applyAlignment="1">
      <alignment/>
    </xf>
    <xf numFmtId="0" fontId="48" fillId="2" borderId="0" xfId="0" applyFont="1" applyFill="1" applyBorder="1" applyAlignment="1">
      <alignment/>
    </xf>
    <xf numFmtId="0" fontId="48" fillId="0" borderId="0" xfId="0" applyFont="1" applyAlignment="1">
      <alignment/>
    </xf>
    <xf numFmtId="0" fontId="0" fillId="0" borderId="0" xfId="0" applyAlignment="1">
      <alignment wrapText="1"/>
    </xf>
    <xf numFmtId="0" fontId="0" fillId="0" borderId="10" xfId="0" applyBorder="1" applyAlignment="1">
      <alignment horizontal="center" wrapText="1"/>
    </xf>
    <xf numFmtId="0" fontId="0" fillId="5" borderId="10" xfId="0" applyFill="1" applyBorder="1" applyAlignment="1">
      <alignment horizontal="center" wrapText="1"/>
    </xf>
    <xf numFmtId="9" fontId="0" fillId="5" borderId="10" xfId="0" applyNumberFormat="1" applyFill="1" applyBorder="1" applyAlignment="1">
      <alignment horizontal="center" wrapText="1"/>
    </xf>
    <xf numFmtId="9" fontId="0" fillId="0" borderId="10" xfId="0" applyNumberFormat="1" applyBorder="1" applyAlignment="1">
      <alignment horizontal="center"/>
    </xf>
    <xf numFmtId="0" fontId="0" fillId="0" borderId="0" xfId="0" applyAlignment="1">
      <alignment horizontal="right"/>
    </xf>
    <xf numFmtId="0" fontId="48" fillId="9" borderId="10" xfId="0" applyFont="1" applyFill="1" applyBorder="1" applyAlignment="1">
      <alignment/>
    </xf>
    <xf numFmtId="0" fontId="48" fillId="9" borderId="10" xfId="0" applyFont="1" applyFill="1" applyBorder="1" applyAlignment="1">
      <alignment wrapText="1"/>
    </xf>
    <xf numFmtId="0" fontId="48" fillId="9" borderId="10" xfId="0" applyFont="1" applyFill="1" applyBorder="1" applyAlignment="1">
      <alignment horizontal="right" wrapText="1"/>
    </xf>
    <xf numFmtId="0" fontId="48" fillId="9" borderId="0" xfId="0" applyFont="1" applyFill="1" applyAlignment="1">
      <alignment wrapText="1"/>
    </xf>
    <xf numFmtId="0" fontId="48" fillId="9" borderId="0" xfId="0" applyFont="1" applyFill="1" applyAlignment="1">
      <alignment horizontal="right"/>
    </xf>
    <xf numFmtId="0" fontId="48" fillId="9" borderId="0" xfId="0" applyFont="1" applyFill="1" applyAlignment="1">
      <alignment horizontal="right" wrapText="1"/>
    </xf>
    <xf numFmtId="0" fontId="48" fillId="9" borderId="11" xfId="0" applyFont="1" applyFill="1" applyBorder="1" applyAlignment="1">
      <alignment/>
    </xf>
    <xf numFmtId="0" fontId="48" fillId="9" borderId="0" xfId="0" applyFont="1" applyFill="1" applyAlignment="1">
      <alignment/>
    </xf>
    <xf numFmtId="0" fontId="48" fillId="9" borderId="0" xfId="0" applyFont="1" applyFill="1" applyBorder="1" applyAlignment="1">
      <alignment/>
    </xf>
    <xf numFmtId="0" fontId="48" fillId="9" borderId="12" xfId="0" applyFont="1" applyFill="1" applyBorder="1" applyAlignment="1">
      <alignment horizontal="center" wrapText="1"/>
    </xf>
    <xf numFmtId="0" fontId="48" fillId="15" borderId="0" xfId="0" applyFont="1" applyFill="1" applyAlignment="1">
      <alignment/>
    </xf>
    <xf numFmtId="0" fontId="48" fillId="15" borderId="0" xfId="0" applyFont="1" applyFill="1" applyAlignment="1">
      <alignment horizontal="right"/>
    </xf>
    <xf numFmtId="44" fontId="48" fillId="15" borderId="0" xfId="0" applyNumberFormat="1" applyFont="1" applyFill="1" applyAlignment="1">
      <alignment/>
    </xf>
    <xf numFmtId="0" fontId="0" fillId="0" borderId="14" xfId="0" applyBorder="1" applyAlignment="1">
      <alignment/>
    </xf>
    <xf numFmtId="164" fontId="0" fillId="0" borderId="10" xfId="57" applyNumberFormat="1" applyFont="1" applyBorder="1" applyAlignment="1">
      <alignment horizontal="center"/>
    </xf>
    <xf numFmtId="0" fontId="48" fillId="33" borderId="0" xfId="0" applyFont="1" applyFill="1" applyAlignment="1">
      <alignment horizontal="right"/>
    </xf>
    <xf numFmtId="0" fontId="50" fillId="14" borderId="0" xfId="0" applyFont="1" applyFill="1" applyAlignment="1">
      <alignment/>
    </xf>
    <xf numFmtId="0" fontId="50" fillId="14" borderId="0" xfId="0" applyFont="1" applyFill="1" applyAlignment="1">
      <alignment horizontal="right"/>
    </xf>
    <xf numFmtId="44" fontId="50" fillId="14" borderId="0" xfId="0" applyNumberFormat="1" applyFont="1" applyFill="1" applyAlignment="1">
      <alignment/>
    </xf>
    <xf numFmtId="0" fontId="48" fillId="13" borderId="0" xfId="0" applyFont="1" applyFill="1" applyAlignment="1">
      <alignment horizontal="right"/>
    </xf>
    <xf numFmtId="0" fontId="48" fillId="13" borderId="0" xfId="0" applyFont="1" applyFill="1" applyAlignment="1">
      <alignment/>
    </xf>
    <xf numFmtId="0" fontId="48" fillId="34" borderId="10" xfId="0" applyFont="1" applyFill="1" applyBorder="1" applyAlignment="1">
      <alignment horizontal="right" wrapText="1"/>
    </xf>
    <xf numFmtId="0" fontId="48" fillId="34" borderId="0" xfId="0" applyFont="1" applyFill="1" applyAlignment="1">
      <alignment horizontal="right"/>
    </xf>
    <xf numFmtId="44" fontId="48" fillId="35" borderId="0" xfId="0" applyNumberFormat="1" applyFont="1" applyFill="1" applyAlignment="1">
      <alignment/>
    </xf>
    <xf numFmtId="43" fontId="48" fillId="33" borderId="0" xfId="42" applyFont="1" applyFill="1" applyAlignment="1">
      <alignment/>
    </xf>
    <xf numFmtId="165" fontId="0" fillId="0" borderId="0" xfId="44" applyNumberFormat="1" applyFont="1" applyAlignment="1">
      <alignment/>
    </xf>
    <xf numFmtId="0" fontId="48" fillId="0" borderId="12" xfId="0" applyFont="1" applyBorder="1" applyAlignment="1">
      <alignment horizontal="right"/>
    </xf>
    <xf numFmtId="0" fontId="48" fillId="2" borderId="16" xfId="0" applyFont="1" applyFill="1" applyBorder="1" applyAlignment="1">
      <alignment horizontal="right" wrapText="1"/>
    </xf>
    <xf numFmtId="165" fontId="0" fillId="0" borderId="0" xfId="0" applyNumberFormat="1" applyAlignment="1">
      <alignment/>
    </xf>
    <xf numFmtId="165" fontId="0" fillId="0" borderId="17" xfId="0" applyNumberFormat="1" applyBorder="1" applyAlignment="1">
      <alignment/>
    </xf>
    <xf numFmtId="44" fontId="0" fillId="0" borderId="0" xfId="0" applyNumberFormat="1" applyAlignment="1">
      <alignment/>
    </xf>
    <xf numFmtId="165" fontId="0" fillId="0" borderId="18" xfId="0" applyNumberFormat="1" applyBorder="1" applyAlignment="1">
      <alignment/>
    </xf>
    <xf numFmtId="165" fontId="0" fillId="33" borderId="14" xfId="0" applyNumberFormat="1" applyFill="1" applyBorder="1" applyAlignment="1">
      <alignment/>
    </xf>
    <xf numFmtId="165" fontId="0" fillId="33" borderId="0" xfId="0" applyNumberFormat="1" applyFill="1" applyAlignment="1">
      <alignment/>
    </xf>
    <xf numFmtId="0" fontId="48" fillId="8" borderId="0" xfId="0" applyFont="1" applyFill="1" applyAlignment="1">
      <alignment/>
    </xf>
    <xf numFmtId="165" fontId="48" fillId="8" borderId="18" xfId="0" applyNumberFormat="1" applyFont="1" applyFill="1" applyBorder="1" applyAlignment="1">
      <alignment/>
    </xf>
    <xf numFmtId="0" fontId="0" fillId="33" borderId="11" xfId="0" applyFill="1" applyBorder="1" applyAlignment="1">
      <alignment/>
    </xf>
    <xf numFmtId="0" fontId="48" fillId="33" borderId="14" xfId="0" applyFont="1" applyFill="1" applyBorder="1" applyAlignment="1">
      <alignment horizontal="right"/>
    </xf>
    <xf numFmtId="0" fontId="48" fillId="33" borderId="15" xfId="0" applyFont="1" applyFill="1" applyBorder="1" applyAlignment="1">
      <alignment horizontal="right"/>
    </xf>
    <xf numFmtId="0" fontId="0" fillId="33" borderId="0" xfId="0" applyFill="1" applyBorder="1" applyAlignment="1">
      <alignment horizontal="right"/>
    </xf>
    <xf numFmtId="0" fontId="0" fillId="33" borderId="0" xfId="0" applyFill="1" applyBorder="1" applyAlignment="1">
      <alignment/>
    </xf>
    <xf numFmtId="0" fontId="0" fillId="33" borderId="19" xfId="0" applyFill="1" applyBorder="1" applyAlignment="1">
      <alignment/>
    </xf>
    <xf numFmtId="0" fontId="0" fillId="8" borderId="0" xfId="0" applyFill="1" applyBorder="1" applyAlignment="1">
      <alignment horizontal="right"/>
    </xf>
    <xf numFmtId="165" fontId="0" fillId="8" borderId="0" xfId="44" applyNumberFormat="1" applyFont="1" applyFill="1" applyBorder="1" applyAlignment="1">
      <alignment/>
    </xf>
    <xf numFmtId="165" fontId="0" fillId="8" borderId="19" xfId="44" applyNumberFormat="1" applyFont="1" applyFill="1" applyBorder="1" applyAlignment="1">
      <alignment/>
    </xf>
    <xf numFmtId="0" fontId="51" fillId="33" borderId="12" xfId="0" applyFont="1" applyFill="1" applyBorder="1" applyAlignment="1">
      <alignment horizontal="right"/>
    </xf>
    <xf numFmtId="43" fontId="51" fillId="33" borderId="12" xfId="42" applyFont="1" applyFill="1" applyBorder="1" applyAlignment="1">
      <alignment/>
    </xf>
    <xf numFmtId="0" fontId="48" fillId="33" borderId="20" xfId="0" applyFont="1" applyFill="1" applyBorder="1" applyAlignment="1">
      <alignment/>
    </xf>
    <xf numFmtId="0" fontId="48" fillId="33" borderId="16" xfId="0" applyFont="1" applyFill="1" applyBorder="1" applyAlignment="1">
      <alignment/>
    </xf>
    <xf numFmtId="0" fontId="48" fillId="8" borderId="16" xfId="0" applyFont="1" applyFill="1" applyBorder="1" applyAlignment="1">
      <alignment/>
    </xf>
    <xf numFmtId="0" fontId="52" fillId="33" borderId="21" xfId="0" applyFont="1" applyFill="1" applyBorder="1" applyAlignment="1">
      <alignment/>
    </xf>
    <xf numFmtId="0" fontId="48" fillId="2" borderId="0" xfId="0" applyFont="1" applyFill="1" applyAlignment="1">
      <alignment horizontal="center" wrapText="1"/>
    </xf>
    <xf numFmtId="0" fontId="0" fillId="0" borderId="0" xfId="0" applyAlignment="1">
      <alignment horizontal="left" wrapText="1"/>
    </xf>
    <xf numFmtId="0" fontId="53" fillId="0" borderId="0" xfId="0" applyFont="1" applyAlignment="1">
      <alignment/>
    </xf>
    <xf numFmtId="0" fontId="0" fillId="0" borderId="0" xfId="0" applyAlignment="1">
      <alignment horizontal="left" indent="2"/>
    </xf>
    <xf numFmtId="0" fontId="0" fillId="0" borderId="0" xfId="0" applyAlignment="1">
      <alignment horizontal="left" wrapText="1" indent="2"/>
    </xf>
    <xf numFmtId="165" fontId="48" fillId="33" borderId="14" xfId="0" applyNumberFormat="1" applyFont="1" applyFill="1" applyBorder="1" applyAlignment="1">
      <alignment/>
    </xf>
    <xf numFmtId="43" fontId="48" fillId="33" borderId="0" xfId="42" applyFont="1" applyFill="1" applyBorder="1" applyAlignment="1">
      <alignment/>
    </xf>
    <xf numFmtId="0" fontId="48" fillId="33" borderId="14" xfId="0" applyFont="1" applyFill="1" applyBorder="1" applyAlignment="1">
      <alignment/>
    </xf>
    <xf numFmtId="44" fontId="0" fillId="0" borderId="10" xfId="44" applyFont="1" applyBorder="1" applyAlignment="1">
      <alignment wrapText="1"/>
    </xf>
    <xf numFmtId="44" fontId="0" fillId="0" borderId="10" xfId="44" applyFont="1" applyBorder="1" applyAlignment="1">
      <alignment wrapText="1"/>
    </xf>
    <xf numFmtId="0" fontId="48" fillId="7" borderId="0" xfId="0" applyFont="1" applyFill="1" applyAlignment="1">
      <alignment wrapText="1"/>
    </xf>
    <xf numFmtId="0" fontId="48" fillId="7" borderId="0" xfId="0" applyFont="1" applyFill="1" applyAlignment="1">
      <alignment horizontal="right"/>
    </xf>
    <xf numFmtId="0" fontId="50" fillId="13" borderId="0" xfId="0" applyFont="1" applyFill="1" applyAlignment="1">
      <alignment/>
    </xf>
    <xf numFmtId="0" fontId="50" fillId="13" borderId="0" xfId="0" applyFont="1" applyFill="1" applyAlignment="1">
      <alignment horizontal="right"/>
    </xf>
    <xf numFmtId="44" fontId="50" fillId="13" borderId="0" xfId="0" applyNumberFormat="1" applyFont="1" applyFill="1" applyAlignment="1">
      <alignment/>
    </xf>
    <xf numFmtId="165" fontId="48" fillId="13" borderId="18" xfId="0" applyNumberFormat="1" applyFont="1" applyFill="1" applyBorder="1" applyAlignment="1">
      <alignment/>
    </xf>
    <xf numFmtId="0" fontId="48" fillId="13" borderId="16" xfId="0" applyFont="1" applyFill="1" applyBorder="1" applyAlignment="1">
      <alignment/>
    </xf>
    <xf numFmtId="165" fontId="0" fillId="13" borderId="19" xfId="44" applyNumberFormat="1" applyFont="1" applyFill="1" applyBorder="1" applyAlignment="1">
      <alignment/>
    </xf>
    <xf numFmtId="0" fontId="0" fillId="13" borderId="0" xfId="0" applyFill="1" applyBorder="1" applyAlignment="1">
      <alignment horizontal="right"/>
    </xf>
    <xf numFmtId="165" fontId="0" fillId="13" borderId="0" xfId="44" applyNumberFormat="1" applyFont="1" applyFill="1" applyBorder="1" applyAlignment="1">
      <alignment/>
    </xf>
    <xf numFmtId="0" fontId="0" fillId="0" borderId="10" xfId="0" applyBorder="1" applyAlignment="1">
      <alignment horizontal="center"/>
    </xf>
    <xf numFmtId="0" fontId="48" fillId="2" borderId="12" xfId="0" applyFont="1" applyFill="1" applyBorder="1" applyAlignment="1">
      <alignment horizontal="center" wrapText="1"/>
    </xf>
    <xf numFmtId="0" fontId="48" fillId="2" borderId="15" xfId="0" applyFont="1" applyFill="1" applyBorder="1" applyAlignment="1">
      <alignment/>
    </xf>
    <xf numFmtId="0" fontId="48" fillId="6" borderId="0" xfId="0" applyFont="1" applyFill="1" applyAlignment="1">
      <alignment horizontal="right"/>
    </xf>
    <xf numFmtId="165" fontId="0" fillId="6" borderId="0" xfId="0" applyNumberFormat="1" applyFill="1" applyAlignment="1">
      <alignment/>
    </xf>
    <xf numFmtId="165" fontId="0" fillId="13" borderId="0" xfId="0" applyNumberFormat="1" applyFill="1" applyAlignment="1">
      <alignment/>
    </xf>
    <xf numFmtId="43" fontId="48" fillId="13" borderId="0" xfId="42" applyFont="1" applyFill="1" applyAlignment="1">
      <alignment/>
    </xf>
    <xf numFmtId="0" fontId="48" fillId="13" borderId="10" xfId="0" applyFont="1" applyFill="1" applyBorder="1" applyAlignment="1">
      <alignment horizontal="right" wrapText="1"/>
    </xf>
    <xf numFmtId="44" fontId="48" fillId="19" borderId="0" xfId="0" applyNumberFormat="1" applyFont="1" applyFill="1" applyAlignment="1">
      <alignment/>
    </xf>
    <xf numFmtId="44" fontId="50" fillId="19" borderId="0" xfId="0" applyNumberFormat="1" applyFont="1" applyFill="1" applyAlignment="1">
      <alignment/>
    </xf>
    <xf numFmtId="0" fontId="0" fillId="8" borderId="0" xfId="0" applyFill="1" applyBorder="1" applyAlignment="1">
      <alignment/>
    </xf>
    <xf numFmtId="0" fontId="0" fillId="13" borderId="0" xfId="0" applyFill="1" applyBorder="1" applyAlignment="1">
      <alignment/>
    </xf>
    <xf numFmtId="0" fontId="51" fillId="33" borderId="12" xfId="0" applyFont="1" applyFill="1" applyBorder="1" applyAlignment="1">
      <alignment/>
    </xf>
    <xf numFmtId="0" fontId="7" fillId="0" borderId="0" xfId="0" applyFont="1" applyAlignment="1">
      <alignment wrapText="1"/>
    </xf>
    <xf numFmtId="0" fontId="7" fillId="0" borderId="0" xfId="0" applyFont="1" applyAlignment="1">
      <alignment/>
    </xf>
    <xf numFmtId="0" fontId="28" fillId="0" borderId="0" xfId="0" applyFont="1" applyAlignment="1">
      <alignment/>
    </xf>
    <xf numFmtId="0" fontId="29" fillId="0" borderId="0" xfId="0" applyFont="1" applyAlignment="1">
      <alignment/>
    </xf>
    <xf numFmtId="0" fontId="7" fillId="0" borderId="0" xfId="0" applyFont="1" applyAlignment="1">
      <alignment horizontal="left" wrapText="1" indent="2"/>
    </xf>
    <xf numFmtId="0" fontId="49" fillId="0" borderId="0" xfId="0" applyFont="1" applyAlignment="1">
      <alignment/>
    </xf>
    <xf numFmtId="0" fontId="7" fillId="0" borderId="0" xfId="0" applyFont="1" applyAlignment="1" quotePrefix="1">
      <alignment horizontal="left" wrapText="1" indent="5"/>
    </xf>
    <xf numFmtId="0" fontId="48" fillId="0" borderId="0" xfId="0" applyFont="1" applyAlignment="1">
      <alignment wrapText="1"/>
    </xf>
    <xf numFmtId="0" fontId="0" fillId="36" borderId="0" xfId="0" applyFill="1" applyAlignment="1">
      <alignment/>
    </xf>
    <xf numFmtId="165" fontId="0" fillId="36" borderId="0" xfId="0" applyNumberFormat="1" applyFill="1" applyAlignment="1">
      <alignment/>
    </xf>
    <xf numFmtId="0" fontId="0" fillId="0" borderId="10" xfId="0" applyBorder="1" applyAlignment="1">
      <alignment horizontal="center"/>
    </xf>
    <xf numFmtId="0" fontId="0" fillId="0" borderId="0" xfId="0" applyAlignment="1">
      <alignment/>
    </xf>
    <xf numFmtId="49" fontId="0" fillId="0" borderId="0" xfId="0" applyNumberFormat="1" applyAlignment="1" quotePrefix="1">
      <alignment horizontal="center"/>
    </xf>
    <xf numFmtId="49" fontId="0" fillId="0" borderId="0" xfId="0" applyNumberFormat="1" applyAlignment="1">
      <alignment horizontal="center"/>
    </xf>
    <xf numFmtId="0" fontId="0" fillId="5" borderId="0" xfId="0" applyFill="1" applyAlignment="1">
      <alignment/>
    </xf>
    <xf numFmtId="49" fontId="0" fillId="5" borderId="0" xfId="0" applyNumberFormat="1" applyFill="1" applyAlignment="1">
      <alignment/>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0" fillId="8" borderId="22" xfId="0" applyFont="1" applyFill="1" applyBorder="1" applyAlignment="1">
      <alignment horizontal="center" vertical="center" textRotation="90"/>
    </xf>
    <xf numFmtId="0" fontId="50" fillId="8" borderId="23" xfId="0" applyFont="1" applyFill="1" applyBorder="1" applyAlignment="1">
      <alignment horizontal="center" vertical="center" textRotation="90"/>
    </xf>
    <xf numFmtId="0" fontId="50" fillId="8" borderId="24" xfId="0" applyFont="1" applyFill="1" applyBorder="1" applyAlignment="1">
      <alignment horizontal="center" vertical="center" textRotation="90"/>
    </xf>
    <xf numFmtId="0" fontId="48" fillId="2" borderId="12" xfId="0" applyFont="1" applyFill="1" applyBorder="1" applyAlignment="1">
      <alignment horizontal="left" wrapText="1"/>
    </xf>
    <xf numFmtId="0" fontId="48" fillId="2" borderId="12" xfId="0" applyFont="1" applyFill="1" applyBorder="1" applyAlignment="1">
      <alignment horizontal="center" wrapText="1"/>
    </xf>
    <xf numFmtId="0" fontId="48" fillId="2" borderId="12" xfId="0" applyFont="1" applyFill="1" applyBorder="1" applyAlignment="1">
      <alignment horizontal="center"/>
    </xf>
    <xf numFmtId="0" fontId="0" fillId="0" borderId="10" xfId="0" applyBorder="1" applyAlignment="1">
      <alignment horizontal="center"/>
    </xf>
    <xf numFmtId="44" fontId="0" fillId="0" borderId="14" xfId="44" applyFont="1" applyBorder="1" applyAlignment="1">
      <alignment horizontal="center"/>
    </xf>
    <xf numFmtId="44" fontId="0" fillId="0" borderId="15" xfId="44" applyFont="1" applyBorder="1" applyAlignment="1">
      <alignment horizontal="center"/>
    </xf>
    <xf numFmtId="0" fontId="0" fillId="33" borderId="0" xfId="0" applyFill="1" applyAlignment="1">
      <alignment horizontal="center"/>
    </xf>
    <xf numFmtId="0" fontId="54" fillId="33" borderId="12" xfId="0" applyFont="1" applyFill="1" applyBorder="1" applyAlignment="1">
      <alignment horizontal="center"/>
    </xf>
    <xf numFmtId="0" fontId="48" fillId="2" borderId="12" xfId="0" applyFont="1" applyFill="1" applyBorder="1" applyAlignment="1">
      <alignment horizontal="left"/>
    </xf>
    <xf numFmtId="0" fontId="48" fillId="2" borderId="0" xfId="0" applyFont="1" applyFill="1" applyAlignment="1">
      <alignment horizontal="left"/>
    </xf>
    <xf numFmtId="0" fontId="48" fillId="13" borderId="22" xfId="0" applyFont="1" applyFill="1" applyBorder="1" applyAlignment="1">
      <alignment horizontal="center" vertical="center" textRotation="90" wrapText="1"/>
    </xf>
    <xf numFmtId="0" fontId="48" fillId="13" borderId="23" xfId="0" applyFont="1" applyFill="1" applyBorder="1" applyAlignment="1">
      <alignment horizontal="center" vertical="center" textRotation="90" wrapText="1"/>
    </xf>
    <xf numFmtId="0" fontId="48" fillId="13" borderId="24" xfId="0" applyFont="1" applyFill="1" applyBorder="1" applyAlignment="1">
      <alignment horizontal="center" vertical="center" textRotation="90" wrapText="1"/>
    </xf>
    <xf numFmtId="0" fontId="48" fillId="7" borderId="12" xfId="0" applyFont="1" applyFill="1" applyBorder="1" applyAlignment="1">
      <alignment horizontal="center"/>
    </xf>
    <xf numFmtId="0" fontId="48" fillId="7" borderId="25" xfId="0" applyFont="1" applyFill="1" applyBorder="1" applyAlignment="1">
      <alignment horizontal="right"/>
    </xf>
    <xf numFmtId="0" fontId="48" fillId="7" borderId="11" xfId="0" applyFont="1" applyFill="1" applyBorder="1" applyAlignment="1">
      <alignment horizontal="right"/>
    </xf>
    <xf numFmtId="0" fontId="48" fillId="7" borderId="26" xfId="0" applyFont="1" applyFill="1" applyBorder="1" applyAlignment="1">
      <alignment horizontal="right"/>
    </xf>
    <xf numFmtId="0" fontId="48" fillId="2" borderId="11" xfId="0" applyFont="1" applyFill="1" applyBorder="1" applyAlignment="1">
      <alignment horizontal="right"/>
    </xf>
    <xf numFmtId="0" fontId="48" fillId="2" borderId="26" xfId="0" applyFont="1" applyFill="1" applyBorder="1" applyAlignment="1">
      <alignment horizontal="right"/>
    </xf>
    <xf numFmtId="0" fontId="48" fillId="7" borderId="0" xfId="0" applyFont="1" applyFill="1" applyBorder="1" applyAlignment="1">
      <alignment horizontal="center"/>
    </xf>
    <xf numFmtId="0" fontId="48" fillId="13" borderId="0" xfId="0" applyFont="1" applyFill="1" applyAlignment="1">
      <alignment horizontal="center"/>
    </xf>
    <xf numFmtId="0" fontId="48" fillId="8" borderId="0" xfId="0" applyFont="1" applyFill="1" applyAlignment="1">
      <alignment horizontal="center"/>
    </xf>
    <xf numFmtId="0" fontId="0" fillId="33" borderId="11" xfId="0" applyFill="1" applyBorder="1" applyAlignment="1">
      <alignment horizontal="left"/>
    </xf>
    <xf numFmtId="0" fontId="55" fillId="0" borderId="0" xfId="0" applyFont="1" applyAlignment="1">
      <alignment horizontal="left" wrapText="1"/>
    </xf>
    <xf numFmtId="0" fontId="48" fillId="9" borderId="11" xfId="0" applyFont="1" applyFill="1" applyBorder="1" applyAlignment="1">
      <alignment horizontal="right"/>
    </xf>
    <xf numFmtId="0" fontId="48" fillId="9" borderId="26" xfId="0" applyFont="1" applyFill="1" applyBorder="1" applyAlignment="1">
      <alignment horizontal="right"/>
    </xf>
    <xf numFmtId="0" fontId="48" fillId="9" borderId="0" xfId="0" applyFont="1" applyFill="1" applyBorder="1" applyAlignment="1">
      <alignment horizontal="center" wrapText="1"/>
    </xf>
    <xf numFmtId="0" fontId="48" fillId="9" borderId="12" xfId="0" applyFont="1" applyFill="1" applyBorder="1" applyAlignment="1">
      <alignment horizontal="center"/>
    </xf>
    <xf numFmtId="44" fontId="0" fillId="0" borderId="10" xfId="44" applyFont="1" applyBorder="1" applyAlignment="1">
      <alignment horizontal="center"/>
    </xf>
    <xf numFmtId="0" fontId="48" fillId="9" borderId="0" xfId="0" applyFont="1" applyFill="1" applyAlignment="1">
      <alignment horizontal="left"/>
    </xf>
    <xf numFmtId="0" fontId="48" fillId="9" borderId="12" xfId="0" applyFont="1" applyFill="1" applyBorder="1" applyAlignment="1">
      <alignment horizontal="left"/>
    </xf>
    <xf numFmtId="0" fontId="0" fillId="0" borderId="0" xfId="0" applyAlignment="1">
      <alignment horizontal="left" vertical="top" wrapText="1"/>
    </xf>
    <xf numFmtId="0" fontId="0" fillId="0" borderId="27" xfId="0" applyBorder="1" applyAlignment="1">
      <alignment/>
    </xf>
    <xf numFmtId="0" fontId="0" fillId="0" borderId="0" xfId="0" applyBorder="1" applyAlignment="1">
      <alignment/>
    </xf>
    <xf numFmtId="0" fontId="0" fillId="0" borderId="0" xfId="0" applyBorder="1" applyAlignment="1">
      <alignment horizontal="right"/>
    </xf>
    <xf numFmtId="165" fontId="0" fillId="0" borderId="0" xfId="44" applyNumberFormat="1" applyFont="1" applyBorder="1" applyAlignment="1">
      <alignment/>
    </xf>
    <xf numFmtId="165" fontId="0" fillId="0" borderId="28" xfId="44" applyNumberFormat="1" applyFont="1" applyBorder="1" applyAlignment="1">
      <alignment/>
    </xf>
    <xf numFmtId="0" fontId="0" fillId="0" borderId="0" xfId="0" applyFill="1" applyBorder="1" applyAlignment="1">
      <alignment horizontal="right"/>
    </xf>
    <xf numFmtId="0" fontId="0" fillId="37" borderId="0" xfId="0" applyFill="1" applyBorder="1" applyAlignment="1">
      <alignment/>
    </xf>
    <xf numFmtId="0" fontId="48" fillId="37" borderId="0" xfId="0" applyFont="1" applyFill="1" applyBorder="1" applyAlignment="1">
      <alignment horizontal="right"/>
    </xf>
    <xf numFmtId="165" fontId="48" fillId="37" borderId="0" xfId="44" applyNumberFormat="1" applyFont="1" applyFill="1" applyBorder="1" applyAlignment="1">
      <alignment/>
    </xf>
    <xf numFmtId="165" fontId="48" fillId="37" borderId="28" xfId="44" applyNumberFormat="1" applyFont="1" applyFill="1" applyBorder="1" applyAlignment="1">
      <alignment/>
    </xf>
    <xf numFmtId="44" fontId="0" fillId="0" borderId="28" xfId="0" applyNumberFormat="1" applyBorder="1" applyAlignment="1">
      <alignment/>
    </xf>
    <xf numFmtId="0" fontId="0" fillId="37" borderId="29" xfId="0" applyFill="1" applyBorder="1" applyAlignment="1">
      <alignment/>
    </xf>
    <xf numFmtId="0" fontId="48" fillId="37" borderId="29" xfId="0" applyFont="1" applyFill="1" applyBorder="1" applyAlignment="1">
      <alignment horizontal="right"/>
    </xf>
    <xf numFmtId="165" fontId="48" fillId="37" borderId="29" xfId="0" applyNumberFormat="1" applyFont="1" applyFill="1" applyBorder="1" applyAlignment="1">
      <alignment/>
    </xf>
    <xf numFmtId="165" fontId="48" fillId="37" borderId="30" xfId="0" applyNumberFormat="1" applyFont="1" applyFill="1" applyBorder="1" applyAlignment="1">
      <alignment/>
    </xf>
    <xf numFmtId="0" fontId="56" fillId="37" borderId="22" xfId="0" applyFont="1" applyFill="1" applyBorder="1" applyAlignment="1">
      <alignment horizontal="center" vertical="center" textRotation="90" wrapText="1"/>
    </xf>
    <xf numFmtId="0" fontId="56" fillId="37" borderId="23" xfId="0" applyFont="1" applyFill="1" applyBorder="1" applyAlignment="1">
      <alignment horizontal="center" vertical="center" textRotation="90" wrapText="1"/>
    </xf>
    <xf numFmtId="0" fontId="56" fillId="37" borderId="24" xfId="0" applyFont="1" applyFill="1" applyBorder="1" applyAlignment="1">
      <alignment horizontal="center" vertical="center" textRotation="90" wrapText="1"/>
    </xf>
    <xf numFmtId="0" fontId="48" fillId="0" borderId="31" xfId="0" applyFont="1" applyBorder="1" applyAlignment="1">
      <alignment horizontal="right"/>
    </xf>
    <xf numFmtId="0" fontId="48" fillId="0" borderId="32" xfId="0" applyFont="1" applyBorder="1" applyAlignment="1">
      <alignment horizontal="right"/>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165" fontId="0" fillId="0" borderId="12" xfId="44" applyNumberFormat="1" applyFont="1" applyBorder="1" applyAlignment="1">
      <alignment/>
    </xf>
    <xf numFmtId="165" fontId="0" fillId="0" borderId="33" xfId="44" applyNumberFormat="1" applyFont="1" applyBorder="1" applyAlignment="1">
      <alignment/>
    </xf>
    <xf numFmtId="0" fontId="48" fillId="0" borderId="0" xfId="0" applyFont="1" applyBorder="1" applyAlignment="1">
      <alignment horizontal="right"/>
    </xf>
    <xf numFmtId="165" fontId="48" fillId="0" borderId="0" xfId="44" applyNumberFormat="1" applyFont="1" applyBorder="1" applyAlignment="1">
      <alignment/>
    </xf>
    <xf numFmtId="165" fontId="48" fillId="0" borderId="28" xfId="44"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3">
    <dxf>
      <fill>
        <patternFill>
          <bgColor theme="7" tint="0.5999600291252136"/>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fill>
        <patternFill>
          <bgColor rgb="FFD7D7D7"/>
        </patternFill>
      </fill>
    </dxf>
    <dxf>
      <font>
        <b val="0"/>
        <i val="0"/>
      </font>
      <fill>
        <patternFill patternType="none">
          <bgColor indexed="65"/>
        </patternFill>
      </fill>
    </dxf>
    <dxf>
      <font>
        <color rgb="FF9C6500"/>
      </font>
      <fill>
        <patternFill>
          <bgColor rgb="FFFFEB9C"/>
        </patternFill>
      </fill>
      <border/>
    </dxf>
  </dxfs>
  <tableStyles count="1" defaultTableStyle="TableStyleMedium2" defaultPivotStyle="PivotStyleLight16">
    <tableStyle name="MySqlDefault" pivot="0" table="0" count="2">
      <tableStyleElement type="wholeTable" dxfId="31"/>
      <tableStyleElement type="headerRow" dxfId="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emuecke\Downloads\NITC%20General%20Budget%20Form_3.2.17_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Budget Form"/>
      <sheetName val="Summary"/>
      <sheetName val="Budget Request"/>
      <sheetName val="List"/>
      <sheetName val="Sheet3"/>
      <sheetName val=" Subcontract"/>
    </sheetNames>
    <sheetDataSet>
      <sheetData sheetId="4">
        <row r="6">
          <cell r="A6" t="str">
            <v>Supplies and Services</v>
          </cell>
        </row>
        <row r="7">
          <cell r="A7" t="str">
            <v>Domestic Travel</v>
          </cell>
        </row>
        <row r="8">
          <cell r="A8" t="str">
            <v>Foreign Travel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M72"/>
  <sheetViews>
    <sheetView tabSelected="1" zoomScalePageLayoutView="0" workbookViewId="0" topLeftCell="A1">
      <pane ySplit="6" topLeftCell="A7" activePane="bottomLeft" state="frozen"/>
      <selection pane="topLeft" activeCell="A1" sqref="A1"/>
      <selection pane="bottomLeft" activeCell="D14" sqref="D14"/>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customWidth="1"/>
  </cols>
  <sheetData>
    <row r="1" spans="1:10" ht="15">
      <c r="A1" s="3"/>
      <c r="B1" s="2" t="s">
        <v>9</v>
      </c>
      <c r="C1" s="149" t="s">
        <v>69</v>
      </c>
      <c r="D1" s="149"/>
      <c r="E1" s="149"/>
      <c r="F1" s="3"/>
      <c r="G1" s="3"/>
      <c r="H1" s="4" t="s">
        <v>12</v>
      </c>
      <c r="I1" s="148"/>
      <c r="J1" s="148"/>
    </row>
    <row r="2" spans="1:10" ht="15">
      <c r="A2" s="3"/>
      <c r="B2" s="2" t="s">
        <v>11</v>
      </c>
      <c r="C2" s="93" t="s">
        <v>71</v>
      </c>
      <c r="D2" s="2"/>
      <c r="E2" s="2"/>
      <c r="F2" s="3"/>
      <c r="G2" s="3"/>
      <c r="H2" s="4" t="s">
        <v>14</v>
      </c>
      <c r="I2" s="148" t="s">
        <v>128</v>
      </c>
      <c r="J2" s="148"/>
    </row>
    <row r="3" spans="1:10" ht="15">
      <c r="A3" s="3"/>
      <c r="B3" s="2" t="s">
        <v>13</v>
      </c>
      <c r="C3" s="93" t="s">
        <v>70</v>
      </c>
      <c r="D3" s="2"/>
      <c r="E3" s="2"/>
      <c r="F3" s="3"/>
      <c r="G3" s="3"/>
      <c r="H3" s="3"/>
      <c r="I3" s="3"/>
      <c r="J3" s="3"/>
    </row>
    <row r="4" spans="1:10" ht="15">
      <c r="A4" s="3"/>
      <c r="B4" s="2" t="s">
        <v>15</v>
      </c>
      <c r="C4" s="91">
        <f>I57+'Partner 1 Budget'!I57+'Partner 2 Budget'!I55</f>
        <v>0</v>
      </c>
      <c r="D4" s="3"/>
      <c r="E4" s="3"/>
      <c r="F4" s="3"/>
      <c r="G4" s="3"/>
      <c r="H4" s="3"/>
      <c r="I4" s="109" t="s">
        <v>61</v>
      </c>
      <c r="J4" s="54" t="s">
        <v>62</v>
      </c>
    </row>
    <row r="5" spans="1:10" ht="15">
      <c r="A5" s="3"/>
      <c r="B5" s="2" t="s">
        <v>17</v>
      </c>
      <c r="C5" s="91">
        <f>J57+'Partner 1 Budget'!J57+'Partner 2 Budget'!J55</f>
        <v>0</v>
      </c>
      <c r="D5" s="3"/>
      <c r="E5" s="3"/>
      <c r="F5" s="3"/>
      <c r="G5" s="3"/>
      <c r="H5" s="4"/>
      <c r="I5" s="110">
        <f>I57</f>
        <v>0</v>
      </c>
      <c r="J5" s="111">
        <f>J57</f>
        <v>0</v>
      </c>
    </row>
    <row r="6" spans="1:10" ht="15">
      <c r="A6" s="3"/>
      <c r="B6" s="2" t="s">
        <v>86</v>
      </c>
      <c r="C6" s="92" t="e">
        <f>C5/C4</f>
        <v>#DIV/0!</v>
      </c>
      <c r="D6" s="3"/>
      <c r="E6" s="3"/>
      <c r="F6" s="3"/>
      <c r="G6" s="3"/>
      <c r="H6" s="3"/>
      <c r="I6" s="50" t="s">
        <v>86</v>
      </c>
      <c r="J6" s="112" t="e">
        <f>J5/I5</f>
        <v>#DIV/0!</v>
      </c>
    </row>
    <row r="7" spans="2:10" ht="15.75" thickBot="1">
      <c r="B7" s="3"/>
      <c r="C7" s="3"/>
      <c r="D7" s="3"/>
      <c r="E7" s="3"/>
      <c r="F7" s="3"/>
      <c r="G7" s="3"/>
      <c r="H7" s="3"/>
      <c r="I7" s="3"/>
      <c r="J7" s="3"/>
    </row>
    <row r="8" spans="1:13" ht="60">
      <c r="A8" s="139" t="s">
        <v>124</v>
      </c>
      <c r="B8" s="108" t="s">
        <v>19</v>
      </c>
      <c r="C8" s="5" t="s">
        <v>20</v>
      </c>
      <c r="D8" s="6" t="s">
        <v>21</v>
      </c>
      <c r="E8" s="6" t="s">
        <v>22</v>
      </c>
      <c r="F8" s="6" t="s">
        <v>23</v>
      </c>
      <c r="G8" s="6" t="s">
        <v>24</v>
      </c>
      <c r="H8" s="5" t="s">
        <v>63</v>
      </c>
      <c r="I8" s="6" t="s">
        <v>61</v>
      </c>
      <c r="J8" s="113" t="s">
        <v>62</v>
      </c>
      <c r="L8" s="62" t="s">
        <v>131</v>
      </c>
      <c r="M8" s="62" t="s">
        <v>132</v>
      </c>
    </row>
    <row r="9" spans="1:13" ht="15">
      <c r="A9" s="140"/>
      <c r="B9" s="26" t="s">
        <v>0</v>
      </c>
      <c r="C9" s="94"/>
      <c r="D9" s="8"/>
      <c r="E9" s="135"/>
      <c r="F9" s="8">
        <f aca="true" t="shared" si="0" ref="F9:F18">D9*E9</f>
        <v>0</v>
      </c>
      <c r="G9" s="10"/>
      <c r="H9" s="7" t="s">
        <v>61</v>
      </c>
      <c r="I9" s="8">
        <f aca="true" t="shared" si="1" ref="I9:I18">IF(H9="Request",F9*(1+G9),0)</f>
        <v>0</v>
      </c>
      <c r="J9" s="8">
        <f aca="true" t="shared" si="2" ref="J9:J18">IF(H9="Match",F9*(1+G9),0)</f>
        <v>0</v>
      </c>
      <c r="L9">
        <f aca="true" t="shared" si="3" ref="L9:L18">IF(H9="Request",F9*G9,0)</f>
        <v>0</v>
      </c>
      <c r="M9">
        <f aca="true" t="shared" si="4" ref="M9:M18">IF(H9="Match",F9*G9,0)</f>
        <v>0</v>
      </c>
    </row>
    <row r="10" spans="1:13" ht="15">
      <c r="A10" s="140"/>
      <c r="B10" s="26" t="s">
        <v>1</v>
      </c>
      <c r="C10" s="94"/>
      <c r="D10" s="8"/>
      <c r="E10" s="135"/>
      <c r="F10" s="8">
        <f t="shared" si="0"/>
        <v>0</v>
      </c>
      <c r="G10" s="10"/>
      <c r="H10" s="7" t="s">
        <v>62</v>
      </c>
      <c r="I10" s="8">
        <f t="shared" si="1"/>
        <v>0</v>
      </c>
      <c r="J10" s="8">
        <f t="shared" si="2"/>
        <v>0</v>
      </c>
      <c r="L10">
        <f t="shared" si="3"/>
        <v>0</v>
      </c>
      <c r="M10">
        <f t="shared" si="4"/>
        <v>0</v>
      </c>
    </row>
    <row r="11" spans="1:13" ht="15">
      <c r="A11" s="140"/>
      <c r="B11" s="26" t="s">
        <v>2</v>
      </c>
      <c r="C11" s="95"/>
      <c r="D11" s="8"/>
      <c r="E11" s="135"/>
      <c r="F11" s="8">
        <f t="shared" si="0"/>
        <v>0</v>
      </c>
      <c r="G11" s="10"/>
      <c r="H11" s="7" t="s">
        <v>61</v>
      </c>
      <c r="I11" s="8">
        <f>IF(H11="Request",F11*(1+G11),0)</f>
        <v>0</v>
      </c>
      <c r="J11" s="8">
        <f t="shared" si="2"/>
        <v>0</v>
      </c>
      <c r="L11">
        <f t="shared" si="3"/>
        <v>0</v>
      </c>
      <c r="M11">
        <f t="shared" si="4"/>
        <v>0</v>
      </c>
    </row>
    <row r="12" spans="1:13" s="130" customFormat="1" ht="15">
      <c r="A12" s="140"/>
      <c r="B12" s="26" t="s">
        <v>0</v>
      </c>
      <c r="C12" s="95"/>
      <c r="D12" s="8"/>
      <c r="E12" s="129"/>
      <c r="F12" s="8">
        <f>D12*E12</f>
        <v>0</v>
      </c>
      <c r="G12" s="10"/>
      <c r="H12" s="7" t="s">
        <v>62</v>
      </c>
      <c r="I12" s="8">
        <f>IF(H12="Request",F12*(1+G12),0)</f>
        <v>0</v>
      </c>
      <c r="J12" s="8">
        <f>IF(H12="Match",F12*(1+G12),0)</f>
        <v>0</v>
      </c>
      <c r="L12" s="130">
        <f>IF(H12="Request",F12*G12,0)</f>
        <v>0</v>
      </c>
      <c r="M12" s="130">
        <f>IF(H12="Match",F12*G12,0)</f>
        <v>0</v>
      </c>
    </row>
    <row r="13" spans="1:13" s="130" customFormat="1" ht="15">
      <c r="A13" s="140"/>
      <c r="B13" s="26" t="s">
        <v>2</v>
      </c>
      <c r="C13" s="95"/>
      <c r="D13" s="8"/>
      <c r="E13" s="129"/>
      <c r="F13" s="8">
        <f>D13*E13</f>
        <v>0</v>
      </c>
      <c r="G13" s="11"/>
      <c r="H13" s="7" t="s">
        <v>62</v>
      </c>
      <c r="I13" s="8">
        <f>IF(H13="Request",F13*(1+G13),0)</f>
        <v>0</v>
      </c>
      <c r="J13" s="8">
        <f>IF(H13="Match",F13*(1+G13),0)</f>
        <v>0</v>
      </c>
      <c r="L13" s="130">
        <f>IF(H13="Request",F13*G13,0)</f>
        <v>0</v>
      </c>
      <c r="M13" s="130">
        <f>IF(H13="Match",F13*G13,0)</f>
        <v>0</v>
      </c>
    </row>
    <row r="14" spans="1:13" s="130" customFormat="1" ht="15">
      <c r="A14" s="140"/>
      <c r="B14" s="26" t="s">
        <v>2</v>
      </c>
      <c r="C14" s="95"/>
      <c r="D14" s="8"/>
      <c r="E14" s="129"/>
      <c r="F14" s="8">
        <f>D14*E14</f>
        <v>0</v>
      </c>
      <c r="G14" s="11"/>
      <c r="H14" s="7" t="s">
        <v>62</v>
      </c>
      <c r="I14" s="8">
        <f>IF(H14="Request",F14*(1+G14),0)</f>
        <v>0</v>
      </c>
      <c r="J14" s="8">
        <f>IF(H14="Match",F14*(1+G14),0)</f>
        <v>0</v>
      </c>
      <c r="L14" s="130">
        <f>IF(H14="Request",F14*G14,0)</f>
        <v>0</v>
      </c>
      <c r="M14" s="130">
        <f>IF(H14="Match",F14*G14,0)</f>
        <v>0</v>
      </c>
    </row>
    <row r="15" spans="1:13" ht="15">
      <c r="A15" s="140"/>
      <c r="B15" s="26" t="s">
        <v>0</v>
      </c>
      <c r="C15" s="95"/>
      <c r="D15" s="8"/>
      <c r="E15" s="9"/>
      <c r="F15" s="8">
        <f t="shared" si="0"/>
        <v>0</v>
      </c>
      <c r="G15" s="10"/>
      <c r="H15" s="7" t="s">
        <v>62</v>
      </c>
      <c r="I15" s="8">
        <f>IF(H15="Request",F15*(1+G15),0)</f>
        <v>0</v>
      </c>
      <c r="J15" s="8">
        <f>IF(H15="Match",F15*(1+G15),0)</f>
        <v>0</v>
      </c>
      <c r="L15">
        <f t="shared" si="3"/>
        <v>0</v>
      </c>
      <c r="M15">
        <f t="shared" si="4"/>
        <v>0</v>
      </c>
    </row>
    <row r="16" spans="1:13" ht="15">
      <c r="A16" s="140"/>
      <c r="B16" s="26" t="s">
        <v>2</v>
      </c>
      <c r="C16" s="95"/>
      <c r="D16" s="8"/>
      <c r="E16" s="9"/>
      <c r="F16" s="8">
        <f t="shared" si="0"/>
        <v>0</v>
      </c>
      <c r="G16" s="11"/>
      <c r="H16" s="7" t="s">
        <v>62</v>
      </c>
      <c r="I16" s="8">
        <f t="shared" si="1"/>
        <v>0</v>
      </c>
      <c r="J16" s="8">
        <f t="shared" si="2"/>
        <v>0</v>
      </c>
      <c r="L16">
        <f t="shared" si="3"/>
        <v>0</v>
      </c>
      <c r="M16">
        <f t="shared" si="4"/>
        <v>0</v>
      </c>
    </row>
    <row r="17" spans="1:13" ht="15">
      <c r="A17" s="140"/>
      <c r="B17" s="26" t="s">
        <v>2</v>
      </c>
      <c r="C17" s="95"/>
      <c r="D17" s="8"/>
      <c r="E17" s="9"/>
      <c r="F17" s="8">
        <f t="shared" si="0"/>
        <v>0</v>
      </c>
      <c r="G17" s="11"/>
      <c r="H17" s="7" t="s">
        <v>62</v>
      </c>
      <c r="I17" s="8">
        <f t="shared" si="1"/>
        <v>0</v>
      </c>
      <c r="J17" s="8">
        <f t="shared" si="2"/>
        <v>0</v>
      </c>
      <c r="L17">
        <f t="shared" si="3"/>
        <v>0</v>
      </c>
      <c r="M17">
        <f t="shared" si="4"/>
        <v>0</v>
      </c>
    </row>
    <row r="18" spans="1:13" ht="15">
      <c r="A18" s="140"/>
      <c r="B18" s="26"/>
      <c r="C18" s="95"/>
      <c r="D18" s="8"/>
      <c r="E18" s="9"/>
      <c r="F18" s="8">
        <f t="shared" si="0"/>
        <v>0</v>
      </c>
      <c r="G18" s="11"/>
      <c r="H18" s="7"/>
      <c r="I18" s="8">
        <f t="shared" si="1"/>
        <v>0</v>
      </c>
      <c r="J18" s="8">
        <f t="shared" si="2"/>
        <v>0</v>
      </c>
      <c r="L18">
        <f t="shared" si="3"/>
        <v>0</v>
      </c>
      <c r="M18">
        <f t="shared" si="4"/>
        <v>0</v>
      </c>
    </row>
    <row r="19" spans="1:13" ht="15">
      <c r="A19" s="140"/>
      <c r="B19" s="12"/>
      <c r="C19" s="12"/>
      <c r="D19" s="12"/>
      <c r="E19" s="12"/>
      <c r="F19" s="12"/>
      <c r="G19" s="12"/>
      <c r="H19" s="12" t="s">
        <v>26</v>
      </c>
      <c r="I19" s="13">
        <f>SUM(I9:I18)</f>
        <v>0</v>
      </c>
      <c r="J19" s="13">
        <f>SUM(J9:J18)</f>
        <v>0</v>
      </c>
      <c r="L19">
        <f>SUM(L9:L18)</f>
        <v>0</v>
      </c>
      <c r="M19">
        <f>SUM(M9:M18)</f>
        <v>0</v>
      </c>
    </row>
    <row r="20" spans="1:10" ht="5.25" customHeight="1">
      <c r="A20" s="140"/>
      <c r="B20" s="3"/>
      <c r="C20" s="3"/>
      <c r="D20" s="3"/>
      <c r="E20" s="3"/>
      <c r="F20" s="3"/>
      <c r="G20" s="3"/>
      <c r="H20" s="3"/>
      <c r="I20" s="3"/>
      <c r="J20" s="3"/>
    </row>
    <row r="21" spans="1:10" ht="45">
      <c r="A21" s="140"/>
      <c r="B21" s="14" t="s">
        <v>27</v>
      </c>
      <c r="C21" s="151" t="s">
        <v>28</v>
      </c>
      <c r="D21" s="151"/>
      <c r="E21" s="151"/>
      <c r="F21" s="15" t="s">
        <v>29</v>
      </c>
      <c r="G21" s="86" t="s">
        <v>30</v>
      </c>
      <c r="H21" s="5" t="s">
        <v>63</v>
      </c>
      <c r="I21" s="6" t="s">
        <v>61</v>
      </c>
      <c r="J21" s="113" t="s">
        <v>62</v>
      </c>
    </row>
    <row r="22" spans="1:10" ht="15">
      <c r="A22" s="140"/>
      <c r="B22" s="26" t="s">
        <v>56</v>
      </c>
      <c r="C22" s="145"/>
      <c r="D22" s="145"/>
      <c r="E22" s="145"/>
      <c r="F22" s="8"/>
      <c r="G22" s="9"/>
      <c r="H22" s="7" t="s">
        <v>61</v>
      </c>
      <c r="I22" s="8">
        <f>IF(H22="Request",F22*G22,0)</f>
        <v>0</v>
      </c>
      <c r="J22" s="8">
        <f>IF(H22="Match",F22*G22,0)</f>
        <v>0</v>
      </c>
    </row>
    <row r="23" spans="1:10" ht="15">
      <c r="A23" s="140"/>
      <c r="B23" s="26" t="s">
        <v>56</v>
      </c>
      <c r="C23" s="145"/>
      <c r="D23" s="145"/>
      <c r="E23" s="145"/>
      <c r="F23" s="8"/>
      <c r="G23" s="9"/>
      <c r="H23" s="7" t="s">
        <v>62</v>
      </c>
      <c r="I23" s="8">
        <f>IF(H23="Request",F23*G23,0)</f>
        <v>0</v>
      </c>
      <c r="J23" s="8">
        <f>IF(H23="Match",F23*G23,0)</f>
        <v>0</v>
      </c>
    </row>
    <row r="24" spans="1:10" ht="15">
      <c r="A24" s="140"/>
      <c r="B24" s="26" t="s">
        <v>56</v>
      </c>
      <c r="C24" s="145"/>
      <c r="D24" s="145"/>
      <c r="E24" s="145"/>
      <c r="F24" s="8"/>
      <c r="G24" s="9"/>
      <c r="H24" s="7"/>
      <c r="I24" s="8">
        <f>IF(H24="Request",F24*G24,0)</f>
        <v>0</v>
      </c>
      <c r="J24" s="8">
        <f>IF(H24="Match",F24*G24,0)</f>
        <v>0</v>
      </c>
    </row>
    <row r="25" spans="1:10" ht="15">
      <c r="A25" s="140"/>
      <c r="B25" s="12"/>
      <c r="C25" s="12"/>
      <c r="D25" s="12"/>
      <c r="E25" s="12"/>
      <c r="F25" s="12"/>
      <c r="G25" s="12"/>
      <c r="H25" s="12" t="s">
        <v>26</v>
      </c>
      <c r="I25" s="13">
        <f>SUM(I22:I24)</f>
        <v>0</v>
      </c>
      <c r="J25" s="13">
        <f>SUM(J22:J24)</f>
        <v>0</v>
      </c>
    </row>
    <row r="26" spans="1:10" ht="5.25" customHeight="1">
      <c r="A26" s="140"/>
      <c r="B26" s="3"/>
      <c r="C26" s="3"/>
      <c r="D26" s="3"/>
      <c r="E26" s="3"/>
      <c r="F26" s="3"/>
      <c r="G26" s="3"/>
      <c r="H26" s="3"/>
      <c r="I26" s="3"/>
      <c r="J26" s="3"/>
    </row>
    <row r="27" spans="1:10" ht="42.75" customHeight="1">
      <c r="A27" s="140"/>
      <c r="B27" s="17" t="s">
        <v>33</v>
      </c>
      <c r="C27" s="142" t="s">
        <v>133</v>
      </c>
      <c r="D27" s="142"/>
      <c r="E27" s="142"/>
      <c r="F27" s="142"/>
      <c r="G27" s="142"/>
      <c r="H27" s="142"/>
      <c r="I27" s="6" t="s">
        <v>61</v>
      </c>
      <c r="J27" s="113" t="s">
        <v>62</v>
      </c>
    </row>
    <row r="28" spans="1:10" ht="15">
      <c r="A28" s="140"/>
      <c r="B28" s="48" t="s">
        <v>6</v>
      </c>
      <c r="C28" s="145">
        <f>IF(I28+J28&gt;0,"Enter Description and Justification","")</f>
      </c>
      <c r="D28" s="145"/>
      <c r="E28" s="145"/>
      <c r="F28" s="145"/>
      <c r="G28" s="145"/>
      <c r="H28" s="145"/>
      <c r="I28" s="26"/>
      <c r="J28" s="7"/>
    </row>
    <row r="29" spans="1:10" ht="15">
      <c r="A29" s="140"/>
      <c r="B29" s="48" t="s">
        <v>7</v>
      </c>
      <c r="C29" s="145">
        <f>IF(I29+J29&gt;0,"Enter Description and Justification","")</f>
      </c>
      <c r="D29" s="145"/>
      <c r="E29" s="145"/>
      <c r="F29" s="145"/>
      <c r="G29" s="145"/>
      <c r="H29" s="145"/>
      <c r="I29" s="26"/>
      <c r="J29" s="7"/>
    </row>
    <row r="30" spans="1:10" ht="15">
      <c r="A30" s="140"/>
      <c r="B30" s="48"/>
      <c r="C30" s="145">
        <f>IF(I30+J30&gt;0,"Enter Description and Justification","")</f>
      </c>
      <c r="D30" s="145"/>
      <c r="E30" s="145"/>
      <c r="F30" s="145"/>
      <c r="G30" s="145"/>
      <c r="H30" s="145"/>
      <c r="I30" s="26"/>
      <c r="J30" s="7"/>
    </row>
    <row r="31" spans="1:10" ht="15">
      <c r="A31" s="140"/>
      <c r="B31" s="48"/>
      <c r="C31" s="136">
        <f>IF(I31+J31&gt;0,"Enter Description and Justification","")</f>
      </c>
      <c r="D31" s="137"/>
      <c r="E31" s="137"/>
      <c r="F31" s="137"/>
      <c r="G31" s="137"/>
      <c r="H31" s="138"/>
      <c r="I31" s="26"/>
      <c r="J31" s="7"/>
    </row>
    <row r="32" spans="1:10" ht="15">
      <c r="A32" s="140"/>
      <c r="B32" s="12"/>
      <c r="C32" s="27"/>
      <c r="D32" s="27"/>
      <c r="E32" s="27"/>
      <c r="F32" s="27"/>
      <c r="G32" s="27"/>
      <c r="H32" s="27" t="s">
        <v>26</v>
      </c>
      <c r="I32" s="13">
        <f>SUM(I27:I31)</f>
        <v>0</v>
      </c>
      <c r="J32" s="13">
        <f>SUM(J27:J31)</f>
        <v>0</v>
      </c>
    </row>
    <row r="33" spans="1:10" ht="6.75" customHeight="1">
      <c r="A33" s="140"/>
      <c r="B33" s="3"/>
      <c r="C33" s="3"/>
      <c r="D33" s="3"/>
      <c r="E33" s="3"/>
      <c r="F33" s="3"/>
      <c r="G33" s="3"/>
      <c r="H33" s="3"/>
      <c r="I33" s="3"/>
      <c r="J33" s="3"/>
    </row>
    <row r="34" spans="1:10" ht="15">
      <c r="A34" s="140"/>
      <c r="B34" s="14" t="s">
        <v>35</v>
      </c>
      <c r="C34" s="150" t="s">
        <v>28</v>
      </c>
      <c r="D34" s="150"/>
      <c r="E34" s="150"/>
      <c r="F34" s="150"/>
      <c r="G34" s="150"/>
      <c r="H34" s="14"/>
      <c r="I34" s="6" t="s">
        <v>61</v>
      </c>
      <c r="J34" s="113" t="s">
        <v>62</v>
      </c>
    </row>
    <row r="35" spans="1:11" ht="15">
      <c r="A35" s="140"/>
      <c r="B35" s="26" t="s">
        <v>35</v>
      </c>
      <c r="C35" s="136">
        <f>IF(I35+J35&gt;0,"Enter description and justification","")</f>
      </c>
      <c r="D35" s="137"/>
      <c r="E35" s="137"/>
      <c r="F35" s="137"/>
      <c r="G35" s="138"/>
      <c r="H35" s="7"/>
      <c r="I35" s="8"/>
      <c r="J35" s="8">
        <f>Subcontractor!I45</f>
        <v>0</v>
      </c>
      <c r="K35" s="124">
        <f>IF(I35&gt;(I45*0.2),"Subcontract amount is 20% or more than total request, please send an e-mail to emuecke@pdx.edu regarding subcontractor","")</f>
      </c>
    </row>
    <row r="36" spans="1:10" ht="15">
      <c r="A36" s="140"/>
      <c r="B36" s="26"/>
      <c r="C36" s="136">
        <f>IF(I36+J36&gt;0,"Enter description and justification","")</f>
      </c>
      <c r="D36" s="137"/>
      <c r="E36" s="137"/>
      <c r="F36" s="137"/>
      <c r="G36" s="138"/>
      <c r="H36" s="7"/>
      <c r="I36" s="8">
        <f>IF(H36="Lead",Subcontractor!#REF!,0)</f>
        <v>0</v>
      </c>
      <c r="J36" s="8">
        <f>IF(H36="Partner",Subcontractor!H45,0)</f>
        <v>0</v>
      </c>
    </row>
    <row r="37" spans="1:10" ht="15">
      <c r="A37" s="140"/>
      <c r="B37" s="12"/>
      <c r="C37" s="12"/>
      <c r="D37" s="12"/>
      <c r="E37" s="12"/>
      <c r="F37" s="12"/>
      <c r="G37" s="12"/>
      <c r="H37" s="12" t="s">
        <v>26</v>
      </c>
      <c r="I37" s="13">
        <f>SUM(I35:I36)</f>
        <v>0</v>
      </c>
      <c r="J37" s="13">
        <f>SUM(J35:J36)</f>
        <v>0</v>
      </c>
    </row>
    <row r="38" spans="1:10" ht="3" customHeight="1">
      <c r="A38" s="140"/>
      <c r="B38" s="3"/>
      <c r="C38" s="3"/>
      <c r="D38" s="3"/>
      <c r="E38" s="3"/>
      <c r="F38" s="3"/>
      <c r="G38" s="3"/>
      <c r="H38" s="3"/>
      <c r="I38" s="3"/>
      <c r="J38" s="3"/>
    </row>
    <row r="39" spans="1:10" ht="15">
      <c r="A39" s="140"/>
      <c r="B39" s="19"/>
      <c r="C39" s="19"/>
      <c r="D39" s="19"/>
      <c r="E39" s="19"/>
      <c r="F39" s="19"/>
      <c r="G39" s="19"/>
      <c r="H39" s="20" t="s">
        <v>66</v>
      </c>
      <c r="I39" s="21">
        <f>I32+I25+I19+I37</f>
        <v>0</v>
      </c>
      <c r="J39" s="114">
        <f>J32+J25+J19+J37</f>
        <v>0</v>
      </c>
    </row>
    <row r="40" spans="1:10" ht="30">
      <c r="A40" s="140"/>
      <c r="B40" s="14" t="s">
        <v>36</v>
      </c>
      <c r="C40" s="143" t="s">
        <v>37</v>
      </c>
      <c r="D40" s="143"/>
      <c r="E40" s="18" t="s">
        <v>38</v>
      </c>
      <c r="F40" s="144" t="s">
        <v>39</v>
      </c>
      <c r="G40" s="144"/>
      <c r="H40" s="14"/>
      <c r="I40" s="6" t="s">
        <v>61</v>
      </c>
      <c r="J40" s="113" t="s">
        <v>62</v>
      </c>
    </row>
    <row r="41" spans="1:10" ht="15">
      <c r="A41" s="140"/>
      <c r="B41" s="26" t="s">
        <v>125</v>
      </c>
      <c r="C41" s="145"/>
      <c r="D41" s="145"/>
      <c r="E41" s="49"/>
      <c r="F41" s="146">
        <f>IF(C41="MTDC (Everyone except OIT)",$I$19+$I$32+(IF(I35&gt;25000,25000,I35))+(IF(I36&gt;25000,25000,I36)),$I$19)</f>
        <v>0</v>
      </c>
      <c r="G41" s="147"/>
      <c r="H41" s="7"/>
      <c r="I41" s="8">
        <f>F41*E41</f>
        <v>0</v>
      </c>
      <c r="J41" s="8"/>
    </row>
    <row r="42" spans="1:10" ht="15">
      <c r="A42" s="140"/>
      <c r="B42" s="26" t="s">
        <v>72</v>
      </c>
      <c r="C42" s="145"/>
      <c r="D42" s="145"/>
      <c r="E42" s="49"/>
      <c r="F42" s="146">
        <f>IF(C42="MTDC (Everyone except OIT)",$J$19+$J$32+(IF(J35&gt;25000,25000,J35))+(IF(J36&gt;25000,25000,J36)),$J$19)</f>
        <v>0</v>
      </c>
      <c r="G42" s="147"/>
      <c r="H42" s="7"/>
      <c r="I42" s="8"/>
      <c r="J42" s="8">
        <f>F42*E42</f>
        <v>0</v>
      </c>
    </row>
    <row r="43" spans="1:10" ht="15">
      <c r="A43" s="140"/>
      <c r="B43" s="12"/>
      <c r="C43" s="12"/>
      <c r="D43" s="12"/>
      <c r="E43" s="12"/>
      <c r="F43" s="159" t="s">
        <v>67</v>
      </c>
      <c r="G43" s="159"/>
      <c r="H43" s="160"/>
      <c r="I43" s="13">
        <f>SUM(I41:I42)</f>
        <v>0</v>
      </c>
      <c r="J43" s="13">
        <f>SUM(J41:J42)</f>
        <v>0</v>
      </c>
    </row>
    <row r="44" spans="1:10" ht="4.5" customHeight="1">
      <c r="A44" s="140"/>
      <c r="B44" s="3"/>
      <c r="C44" s="3"/>
      <c r="D44" s="3"/>
      <c r="E44" s="3"/>
      <c r="F44" s="3"/>
      <c r="G44" s="3"/>
      <c r="H44" s="3"/>
      <c r="I44" s="3"/>
      <c r="J44" s="3"/>
    </row>
    <row r="45" spans="1:10" ht="16.5" thickBot="1">
      <c r="A45" s="141"/>
      <c r="B45" s="19"/>
      <c r="C45" s="19"/>
      <c r="D45" s="19"/>
      <c r="E45" s="19"/>
      <c r="F45" s="19"/>
      <c r="G45" s="51"/>
      <c r="H45" s="52" t="s">
        <v>126</v>
      </c>
      <c r="I45" s="53">
        <f>I39+I43</f>
        <v>0</v>
      </c>
      <c r="J45" s="115">
        <f>J39+J43</f>
        <v>0</v>
      </c>
    </row>
    <row r="46" ht="15.75" thickBot="1"/>
    <row r="47" spans="1:10" ht="15">
      <c r="A47" s="152" t="s">
        <v>123</v>
      </c>
      <c r="B47" s="96" t="s">
        <v>73</v>
      </c>
      <c r="C47" s="155" t="s">
        <v>81</v>
      </c>
      <c r="D47" s="155"/>
      <c r="E47" s="161" t="s">
        <v>80</v>
      </c>
      <c r="F47" s="161"/>
      <c r="G47" s="161"/>
      <c r="H47" s="161"/>
      <c r="I47" s="96" t="s">
        <v>82</v>
      </c>
      <c r="J47" s="97" t="s">
        <v>62</v>
      </c>
    </row>
    <row r="48" spans="1:10" ht="15">
      <c r="A48" s="153"/>
      <c r="B48" s="26" t="s">
        <v>73</v>
      </c>
      <c r="C48" s="145"/>
      <c r="D48" s="145"/>
      <c r="E48" s="145"/>
      <c r="F48" s="145"/>
      <c r="G48" s="145"/>
      <c r="H48" s="145"/>
      <c r="I48" s="7"/>
      <c r="J48" s="8"/>
    </row>
    <row r="49" spans="1:10" ht="15">
      <c r="A49" s="153"/>
      <c r="B49" s="26" t="s">
        <v>73</v>
      </c>
      <c r="C49" s="145"/>
      <c r="D49" s="145"/>
      <c r="E49" s="145"/>
      <c r="F49" s="145"/>
      <c r="G49" s="145"/>
      <c r="H49" s="145"/>
      <c r="I49" s="7"/>
      <c r="J49" s="8"/>
    </row>
    <row r="50" spans="1:10" ht="15">
      <c r="A50" s="153"/>
      <c r="B50" s="26" t="s">
        <v>73</v>
      </c>
      <c r="C50" s="145"/>
      <c r="D50" s="145"/>
      <c r="E50" s="145"/>
      <c r="F50" s="145"/>
      <c r="G50" s="145"/>
      <c r="H50" s="145"/>
      <c r="I50" s="7"/>
      <c r="J50" s="8"/>
    </row>
    <row r="51" spans="1:10" ht="15">
      <c r="A51" s="153"/>
      <c r="B51" s="26" t="s">
        <v>73</v>
      </c>
      <c r="C51" s="145"/>
      <c r="D51" s="145"/>
      <c r="E51" s="145"/>
      <c r="F51" s="145"/>
      <c r="G51" s="145"/>
      <c r="H51" s="145"/>
      <c r="I51" s="7"/>
      <c r="J51" s="8"/>
    </row>
    <row r="52" spans="1:10" ht="15">
      <c r="A52" s="153"/>
      <c r="B52" s="26" t="s">
        <v>73</v>
      </c>
      <c r="C52" s="145"/>
      <c r="D52" s="145"/>
      <c r="E52" s="145"/>
      <c r="F52" s="145"/>
      <c r="G52" s="145"/>
      <c r="H52" s="145"/>
      <c r="I52" s="7"/>
      <c r="J52" s="8"/>
    </row>
    <row r="53" spans="1:10" ht="15">
      <c r="A53" s="153"/>
      <c r="B53" s="26" t="s">
        <v>73</v>
      </c>
      <c r="C53" s="145"/>
      <c r="D53" s="145"/>
      <c r="E53" s="145"/>
      <c r="F53" s="145"/>
      <c r="G53" s="145"/>
      <c r="H53" s="145"/>
      <c r="I53" s="7"/>
      <c r="J53" s="8"/>
    </row>
    <row r="54" spans="1:10" ht="15">
      <c r="A54" s="153"/>
      <c r="B54" s="26" t="s">
        <v>73</v>
      </c>
      <c r="C54" s="145"/>
      <c r="D54" s="145"/>
      <c r="E54" s="145"/>
      <c r="F54" s="145"/>
      <c r="G54" s="145"/>
      <c r="H54" s="145"/>
      <c r="I54" s="7"/>
      <c r="J54" s="7"/>
    </row>
    <row r="55" spans="1:10" ht="15" thickBot="1">
      <c r="A55" s="154"/>
      <c r="B55" s="156" t="s">
        <v>85</v>
      </c>
      <c r="C55" s="157"/>
      <c r="D55" s="157"/>
      <c r="E55" s="157"/>
      <c r="F55" s="157"/>
      <c r="G55" s="157"/>
      <c r="H55" s="157"/>
      <c r="I55" s="158"/>
      <c r="J55" s="13">
        <f>SUM(J48:J54)</f>
        <v>0</v>
      </c>
    </row>
    <row r="56" spans="2:10" ht="14.25">
      <c r="B56" s="3"/>
      <c r="C56" s="3"/>
      <c r="D56" s="3"/>
      <c r="E56" s="3"/>
      <c r="F56" s="3"/>
      <c r="G56" s="3"/>
      <c r="H56" s="3"/>
      <c r="I56" s="3"/>
      <c r="J56" s="3"/>
    </row>
    <row r="57" spans="2:10" ht="15">
      <c r="B57" s="55"/>
      <c r="C57" s="55"/>
      <c r="D57" s="55"/>
      <c r="E57" s="55"/>
      <c r="F57" s="55"/>
      <c r="G57" s="98"/>
      <c r="H57" s="99" t="s">
        <v>127</v>
      </c>
      <c r="I57" s="100">
        <f>I45+I55</f>
        <v>0</v>
      </c>
      <c r="J57" s="100">
        <f>J45+J55</f>
        <v>0</v>
      </c>
    </row>
    <row r="58" ht="15" thickBot="1"/>
    <row r="59" spans="2:10" ht="14.25">
      <c r="B59" s="189" t="s">
        <v>177</v>
      </c>
      <c r="C59" s="194" t="s">
        <v>178</v>
      </c>
      <c r="D59" s="174"/>
      <c r="E59" s="174"/>
      <c r="F59" s="174"/>
      <c r="G59" s="174"/>
      <c r="H59" s="174"/>
      <c r="I59" s="192" t="s">
        <v>61</v>
      </c>
      <c r="J59" s="193" t="s">
        <v>62</v>
      </c>
    </row>
    <row r="60" spans="2:10" ht="14.25">
      <c r="B60" s="190"/>
      <c r="C60" s="195"/>
      <c r="D60" s="175"/>
      <c r="E60" s="175"/>
      <c r="F60" s="176" t="s">
        <v>0</v>
      </c>
      <c r="G60" s="176"/>
      <c r="H60" s="176"/>
      <c r="I60" s="177">
        <f>Summary!B10</f>
        <v>0</v>
      </c>
      <c r="J60" s="178">
        <f>Summary!F10</f>
        <v>0</v>
      </c>
    </row>
    <row r="61" spans="2:10" ht="14.25">
      <c r="B61" s="190"/>
      <c r="C61" s="195"/>
      <c r="D61" s="175"/>
      <c r="E61" s="175"/>
      <c r="F61" s="176" t="s">
        <v>1</v>
      </c>
      <c r="G61" s="176"/>
      <c r="H61" s="176"/>
      <c r="I61" s="177">
        <f>Summary!B11</f>
        <v>0</v>
      </c>
      <c r="J61" s="178">
        <f>Summary!F11</f>
        <v>0</v>
      </c>
    </row>
    <row r="62" spans="2:10" ht="14.25">
      <c r="B62" s="190"/>
      <c r="C62" s="195"/>
      <c r="D62" s="175"/>
      <c r="E62" s="175"/>
      <c r="F62" s="176" t="s">
        <v>2</v>
      </c>
      <c r="G62" s="176"/>
      <c r="H62" s="176"/>
      <c r="I62" s="177">
        <f>Summary!B12</f>
        <v>0</v>
      </c>
      <c r="J62" s="178">
        <f>Summary!F12</f>
        <v>0</v>
      </c>
    </row>
    <row r="63" spans="2:10" ht="14.25">
      <c r="B63" s="190"/>
      <c r="C63" s="195"/>
      <c r="D63" s="175"/>
      <c r="E63" s="175"/>
      <c r="F63" s="176" t="s">
        <v>3</v>
      </c>
      <c r="G63" s="176"/>
      <c r="H63" s="176"/>
      <c r="I63" s="177">
        <f>Summary!B13</f>
        <v>0</v>
      </c>
      <c r="J63" s="178">
        <f>Summary!F13</f>
        <v>0</v>
      </c>
    </row>
    <row r="64" spans="2:10" ht="14.25">
      <c r="B64" s="190"/>
      <c r="C64" s="195"/>
      <c r="D64" s="175"/>
      <c r="E64" s="175"/>
      <c r="F64" s="179" t="s">
        <v>4</v>
      </c>
      <c r="G64" s="179"/>
      <c r="H64" s="179"/>
      <c r="I64" s="177">
        <f>Summary!B14</f>
        <v>0</v>
      </c>
      <c r="J64" s="178">
        <f>Summary!F14</f>
        <v>0</v>
      </c>
    </row>
    <row r="65" spans="2:10" ht="14.25">
      <c r="B65" s="190"/>
      <c r="C65" s="195"/>
      <c r="D65" s="175"/>
      <c r="E65" s="175"/>
      <c r="F65" s="176" t="s">
        <v>6</v>
      </c>
      <c r="G65" s="176"/>
      <c r="H65" s="176"/>
      <c r="I65" s="177">
        <f>Summary!B15</f>
        <v>0</v>
      </c>
      <c r="J65" s="178">
        <f>Summary!F15</f>
        <v>0</v>
      </c>
    </row>
    <row r="66" spans="2:10" ht="14.25">
      <c r="B66" s="190"/>
      <c r="C66" s="195"/>
      <c r="D66" s="175"/>
      <c r="E66" s="175"/>
      <c r="F66" s="176" t="s">
        <v>7</v>
      </c>
      <c r="G66" s="176"/>
      <c r="H66" s="176"/>
      <c r="I66" s="177">
        <f>Summary!B16</f>
        <v>0</v>
      </c>
      <c r="J66" s="178">
        <f>Summary!F16</f>
        <v>0</v>
      </c>
    </row>
    <row r="67" spans="2:10" ht="14.25">
      <c r="B67" s="190"/>
      <c r="C67" s="195"/>
      <c r="D67" s="175"/>
      <c r="E67" s="175"/>
      <c r="F67" s="176" t="s">
        <v>90</v>
      </c>
      <c r="G67" s="176"/>
      <c r="H67" s="176"/>
      <c r="I67" s="197">
        <f>Summary!B17</f>
        <v>0</v>
      </c>
      <c r="J67" s="198">
        <f>Summary!F17</f>
        <v>0</v>
      </c>
    </row>
    <row r="68" spans="2:10" ht="14.25">
      <c r="B68" s="190"/>
      <c r="C68" s="195"/>
      <c r="D68" s="175"/>
      <c r="E68" s="175"/>
      <c r="F68" s="199" t="s">
        <v>88</v>
      </c>
      <c r="G68" s="199"/>
      <c r="H68" s="199"/>
      <c r="I68" s="200">
        <f>Summary!B18</f>
        <v>0</v>
      </c>
      <c r="J68" s="201">
        <f>Summary!F18</f>
        <v>0</v>
      </c>
    </row>
    <row r="69" spans="2:10" ht="14.25">
      <c r="B69" s="190"/>
      <c r="C69" s="195"/>
      <c r="D69" s="175"/>
      <c r="E69" s="175"/>
      <c r="F69" s="176" t="s">
        <v>89</v>
      </c>
      <c r="G69" s="176"/>
      <c r="H69" s="176"/>
      <c r="I69" s="177">
        <f>Summary!B19</f>
        <v>0</v>
      </c>
      <c r="J69" s="178">
        <f>Summary!F19</f>
        <v>0</v>
      </c>
    </row>
    <row r="70" spans="2:10" ht="14.25">
      <c r="B70" s="190"/>
      <c r="C70" s="195"/>
      <c r="D70" s="180"/>
      <c r="E70" s="180"/>
      <c r="F70" s="181" t="s">
        <v>174</v>
      </c>
      <c r="G70" s="181"/>
      <c r="H70" s="181"/>
      <c r="I70" s="182">
        <f>SUM(I68:I69)</f>
        <v>0</v>
      </c>
      <c r="J70" s="183">
        <f>SUM(J68:J69)</f>
        <v>0</v>
      </c>
    </row>
    <row r="71" spans="2:10" ht="14.25">
      <c r="B71" s="190"/>
      <c r="C71" s="195"/>
      <c r="D71" s="175"/>
      <c r="E71" s="175"/>
      <c r="F71" s="176" t="s">
        <v>175</v>
      </c>
      <c r="G71" s="176"/>
      <c r="H71" s="176"/>
      <c r="I71" s="176"/>
      <c r="J71" s="184">
        <f>J55</f>
        <v>0</v>
      </c>
    </row>
    <row r="72" spans="2:10" ht="15" thickBot="1">
      <c r="B72" s="191"/>
      <c r="C72" s="196"/>
      <c r="D72" s="185"/>
      <c r="E72" s="185"/>
      <c r="F72" s="186" t="s">
        <v>176</v>
      </c>
      <c r="G72" s="186"/>
      <c r="H72" s="186"/>
      <c r="I72" s="187">
        <f>I70+I71</f>
        <v>0</v>
      </c>
      <c r="J72" s="188">
        <f>J70+J71</f>
        <v>0</v>
      </c>
    </row>
  </sheetData>
  <sheetProtection/>
  <mergeCells count="56">
    <mergeCell ref="F61:H61"/>
    <mergeCell ref="F60:H60"/>
    <mergeCell ref="F71:I71"/>
    <mergeCell ref="F72:H72"/>
    <mergeCell ref="B59:B72"/>
    <mergeCell ref="C59:C72"/>
    <mergeCell ref="E50:H50"/>
    <mergeCell ref="F70:H70"/>
    <mergeCell ref="F69:H69"/>
    <mergeCell ref="F68:H68"/>
    <mergeCell ref="F67:H67"/>
    <mergeCell ref="F66:H66"/>
    <mergeCell ref="F65:H65"/>
    <mergeCell ref="F64:H64"/>
    <mergeCell ref="F63:H63"/>
    <mergeCell ref="F62:H62"/>
    <mergeCell ref="C49:D49"/>
    <mergeCell ref="C42:D42"/>
    <mergeCell ref="F42:G42"/>
    <mergeCell ref="C53:D53"/>
    <mergeCell ref="C54:D54"/>
    <mergeCell ref="E51:H51"/>
    <mergeCell ref="C52:D52"/>
    <mergeCell ref="F43:H43"/>
    <mergeCell ref="E48:H48"/>
    <mergeCell ref="E47:H47"/>
    <mergeCell ref="C30:H30"/>
    <mergeCell ref="E49:H49"/>
    <mergeCell ref="A47:A55"/>
    <mergeCell ref="C47:D47"/>
    <mergeCell ref="C48:D48"/>
    <mergeCell ref="C51:D51"/>
    <mergeCell ref="B55:I55"/>
    <mergeCell ref="E54:H54"/>
    <mergeCell ref="E53:H53"/>
    <mergeCell ref="E52:H52"/>
    <mergeCell ref="C35:G35"/>
    <mergeCell ref="C50:D50"/>
    <mergeCell ref="I1:J1"/>
    <mergeCell ref="C1:E1"/>
    <mergeCell ref="C34:G34"/>
    <mergeCell ref="C21:E21"/>
    <mergeCell ref="C22:E22"/>
    <mergeCell ref="I2:J2"/>
    <mergeCell ref="C29:H29"/>
    <mergeCell ref="C28:H28"/>
    <mergeCell ref="C36:G36"/>
    <mergeCell ref="C31:H31"/>
    <mergeCell ref="A8:A45"/>
    <mergeCell ref="C27:H27"/>
    <mergeCell ref="C40:D40"/>
    <mergeCell ref="F40:G40"/>
    <mergeCell ref="C41:D41"/>
    <mergeCell ref="F41:G41"/>
    <mergeCell ref="C23:E23"/>
    <mergeCell ref="C24:E24"/>
  </mergeCells>
  <conditionalFormatting sqref="C1">
    <cfRule type="containsText" priority="16" dxfId="32" operator="containsText" text="Enter project title">
      <formula>NOT(ISERROR(SEARCH("Enter project title",C1)))</formula>
    </cfRule>
  </conditionalFormatting>
  <conditionalFormatting sqref="C2">
    <cfRule type="containsText" priority="15" dxfId="32" operator="containsText" text="enter start date">
      <formula>NOT(ISERROR(SEARCH("enter start date",C2)))</formula>
    </cfRule>
  </conditionalFormatting>
  <conditionalFormatting sqref="C3">
    <cfRule type="containsText" priority="14" dxfId="32" operator="containsText" text="enter end date">
      <formula>NOT(ISERROR(SEARCH("enter end date",C3)))</formula>
    </cfRule>
  </conditionalFormatting>
  <conditionalFormatting sqref="I1">
    <cfRule type="containsBlanks" priority="13" dxfId="0">
      <formula>LEN(TRIM(I1))=0</formula>
    </cfRule>
  </conditionalFormatting>
  <conditionalFormatting sqref="C28:H31">
    <cfRule type="containsText" priority="10" dxfId="32" operator="containsText" text="Enter">
      <formula>NOT(ISERROR(SEARCH("Enter",C28)))</formula>
    </cfRule>
  </conditionalFormatting>
  <conditionalFormatting sqref="C35:G36">
    <cfRule type="containsText" priority="7" dxfId="32" operator="containsText" text="Enter">
      <formula>NOT(ISERROR(SEARCH("Enter",C35)))</formula>
    </cfRule>
  </conditionalFormatting>
  <conditionalFormatting sqref="I2:J2">
    <cfRule type="containsText" priority="4" dxfId="32" operator="containsText" stopIfTrue="1" text="Enter PI Name">
      <formula>NOT(ISERROR(SEARCH("Enter PI Name",I2)))</formula>
    </cfRule>
  </conditionalFormatting>
  <conditionalFormatting sqref="I2">
    <cfRule type="containsText" priority="5" dxfId="32" operator="containsText" text="lead PI name">
      <formula>NOT(ISERROR(SEARCH("lead PI name",I2)))</formula>
    </cfRule>
  </conditionalFormatting>
  <conditionalFormatting sqref="E41:E42">
    <cfRule type="containsBlanks" priority="2" dxfId="0" stopIfTrue="1">
      <formula>LEN(TRIM(E41))=0</formula>
    </cfRule>
  </conditionalFormatting>
  <conditionalFormatting sqref="C41:D42">
    <cfRule type="containsBlanks" priority="1" dxfId="0" stopIfTrue="1">
      <formula>LEN(TRIM(C41))=0</formula>
    </cfRule>
  </conditionalFormatting>
  <dataValidations count="7">
    <dataValidation type="list" allowBlank="1" showInputMessage="1" showErrorMessage="1" sqref="H35:H36 H22:H24 H9:H18">
      <formula1>_Type</formula1>
    </dataValidation>
    <dataValidation type="list" allowBlank="1" showInputMessage="1" showErrorMessage="1" sqref="B9:B18">
      <formula1>_Personnel</formula1>
    </dataValidation>
    <dataValidation type="list" allowBlank="1" showInputMessage="1" showErrorMessage="1" sqref="I1">
      <formula1>_Partners</formula1>
    </dataValidation>
    <dataValidation type="list" allowBlank="1" showInputMessage="1" showErrorMessage="1" sqref="C41:D42">
      <formula1>_allocation</formula1>
    </dataValidation>
    <dataValidation type="list" allowBlank="1" showInputMessage="1" showErrorMessage="1" sqref="I48:I54">
      <formula1>_sourcetype</formula1>
    </dataValidation>
    <dataValidation type="list" allowBlank="1" showInputMessage="1" showErrorMessage="1" sqref="C48:D54">
      <formula1>_Source</formula1>
    </dataValidation>
    <dataValidation type="list" allowBlank="1" showInputMessage="1" showErrorMessage="1" sqref="B28:B31">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rowBreaks count="1" manualBreakCount="1">
    <brk id="57" max="255" man="1"/>
  </rowBreaks>
  <legacyDrawing r:id="rId2"/>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M72"/>
  <sheetViews>
    <sheetView zoomScalePageLayoutView="0" workbookViewId="0" topLeftCell="A1">
      <pane ySplit="6" topLeftCell="A22" activePane="bottomLeft" state="frozen"/>
      <selection pane="topLeft" activeCell="A1" sqref="A1"/>
      <selection pane="bottomLeft" activeCell="I36" sqref="I36"/>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49" t="str">
        <f>'Lead Budget'!C1</f>
        <v>Enter project title</v>
      </c>
      <c r="D1" s="149"/>
      <c r="E1" s="149"/>
      <c r="F1" s="3"/>
      <c r="G1" s="3"/>
      <c r="H1" s="4" t="s">
        <v>12</v>
      </c>
      <c r="I1" s="148"/>
      <c r="J1" s="148"/>
    </row>
    <row r="2" spans="1:10" ht="15">
      <c r="A2" s="3"/>
      <c r="B2" s="2" t="s">
        <v>11</v>
      </c>
      <c r="C2" s="93" t="str">
        <f>'Lead Budget'!C2</f>
        <v>enter start date</v>
      </c>
      <c r="D2" s="2"/>
      <c r="E2" s="2"/>
      <c r="F2" s="3"/>
      <c r="G2" s="3"/>
      <c r="H2" s="4" t="s">
        <v>14</v>
      </c>
      <c r="I2" s="148" t="s">
        <v>128</v>
      </c>
      <c r="J2" s="148"/>
    </row>
    <row r="3" spans="1:10" ht="15">
      <c r="A3" s="3"/>
      <c r="B3" s="2" t="s">
        <v>13</v>
      </c>
      <c r="C3" s="93" t="str">
        <f>'Lead Budget'!C3</f>
        <v>enter end date</v>
      </c>
      <c r="D3" s="2"/>
      <c r="E3" s="2"/>
      <c r="F3" s="3"/>
      <c r="G3" s="3"/>
      <c r="H3" s="3"/>
      <c r="I3" s="3"/>
      <c r="J3" s="3"/>
    </row>
    <row r="4" spans="1:10" ht="15">
      <c r="A4" s="3"/>
      <c r="B4" s="2" t="s">
        <v>15</v>
      </c>
      <c r="C4" s="91">
        <f>'Lead Budget'!C4</f>
        <v>0</v>
      </c>
      <c r="D4" s="3"/>
      <c r="E4" s="3"/>
      <c r="F4" s="3"/>
      <c r="G4" s="3"/>
      <c r="H4" s="3"/>
      <c r="I4" s="109" t="s">
        <v>61</v>
      </c>
      <c r="J4" s="54" t="s">
        <v>62</v>
      </c>
    </row>
    <row r="5" spans="1:10" ht="15">
      <c r="A5" s="3"/>
      <c r="B5" s="2" t="s">
        <v>17</v>
      </c>
      <c r="C5" s="91">
        <f>'Lead Budget'!C5</f>
        <v>0</v>
      </c>
      <c r="D5" s="3"/>
      <c r="E5" s="3"/>
      <c r="F5" s="3"/>
      <c r="G5" s="3"/>
      <c r="H5" s="4"/>
      <c r="I5" s="110">
        <f>I57</f>
        <v>0</v>
      </c>
      <c r="J5" s="111">
        <f>J57</f>
        <v>0</v>
      </c>
    </row>
    <row r="6" spans="1:10" ht="15">
      <c r="A6" s="3"/>
      <c r="B6" s="2" t="s">
        <v>86</v>
      </c>
      <c r="C6" s="92" t="e">
        <f>C5/C4</f>
        <v>#DIV/0!</v>
      </c>
      <c r="D6" s="3"/>
      <c r="E6" s="3"/>
      <c r="F6" s="3"/>
      <c r="G6" s="3"/>
      <c r="H6" s="3"/>
      <c r="I6" s="50" t="s">
        <v>86</v>
      </c>
      <c r="J6" s="112" t="e">
        <f>J5/I5</f>
        <v>#DIV/0!</v>
      </c>
    </row>
    <row r="7" spans="2:10" ht="15.75" thickBot="1">
      <c r="B7" s="3"/>
      <c r="C7" s="3"/>
      <c r="D7" s="3"/>
      <c r="E7" s="3"/>
      <c r="F7" s="3"/>
      <c r="G7" s="3"/>
      <c r="H7" s="3"/>
      <c r="I7" s="3"/>
      <c r="J7" s="3"/>
    </row>
    <row r="8" spans="1:13" ht="60">
      <c r="A8" s="139" t="s">
        <v>124</v>
      </c>
      <c r="B8" s="108" t="s">
        <v>19</v>
      </c>
      <c r="C8" s="5" t="s">
        <v>20</v>
      </c>
      <c r="D8" s="6" t="s">
        <v>21</v>
      </c>
      <c r="E8" s="6" t="s">
        <v>22</v>
      </c>
      <c r="F8" s="6" t="s">
        <v>23</v>
      </c>
      <c r="G8" s="6" t="s">
        <v>24</v>
      </c>
      <c r="H8" s="5" t="s">
        <v>63</v>
      </c>
      <c r="I8" s="6" t="s">
        <v>61</v>
      </c>
      <c r="J8" s="113" t="s">
        <v>62</v>
      </c>
      <c r="L8" s="62" t="s">
        <v>131</v>
      </c>
      <c r="M8" s="62" t="s">
        <v>132</v>
      </c>
    </row>
    <row r="9" spans="1:13" ht="15">
      <c r="A9" s="140"/>
      <c r="B9" s="26" t="s">
        <v>0</v>
      </c>
      <c r="C9" s="95"/>
      <c r="D9" s="8"/>
      <c r="E9" s="135"/>
      <c r="F9" s="8">
        <f aca="true" t="shared" si="0" ref="F9:F18">D9*E9</f>
        <v>0</v>
      </c>
      <c r="G9" s="11"/>
      <c r="H9" s="7" t="s">
        <v>61</v>
      </c>
      <c r="I9" s="8">
        <f aca="true" t="shared" si="1" ref="I9:I18">IF(H9="Request",F9*(1+G9),0)</f>
        <v>0</v>
      </c>
      <c r="J9" s="8">
        <f aca="true" t="shared" si="2" ref="J9:J18">IF(H9="Match",F9*(1+G9),0)</f>
        <v>0</v>
      </c>
      <c r="L9">
        <f aca="true" t="shared" si="3" ref="L9:L18">IF(H9="Request",F9*G9,0)</f>
        <v>0</v>
      </c>
      <c r="M9">
        <f aca="true" t="shared" si="4" ref="M9:M18">IF(H9="Match",F9*G9,0)</f>
        <v>0</v>
      </c>
    </row>
    <row r="10" spans="1:13" ht="15">
      <c r="A10" s="140"/>
      <c r="B10" s="26" t="s">
        <v>1</v>
      </c>
      <c r="C10" s="95"/>
      <c r="D10" s="8"/>
      <c r="E10" s="135"/>
      <c r="F10" s="8">
        <f t="shared" si="0"/>
        <v>0</v>
      </c>
      <c r="G10" s="11"/>
      <c r="H10" s="7" t="s">
        <v>61</v>
      </c>
      <c r="I10" s="8">
        <f t="shared" si="1"/>
        <v>0</v>
      </c>
      <c r="J10" s="8">
        <f t="shared" si="2"/>
        <v>0</v>
      </c>
      <c r="L10">
        <f t="shared" si="3"/>
        <v>0</v>
      </c>
      <c r="M10">
        <f t="shared" si="4"/>
        <v>0</v>
      </c>
    </row>
    <row r="11" spans="1:13" ht="15">
      <c r="A11" s="140"/>
      <c r="B11" s="26" t="s">
        <v>2</v>
      </c>
      <c r="C11" s="95"/>
      <c r="D11" s="8"/>
      <c r="E11" s="135"/>
      <c r="F11" s="8">
        <f t="shared" si="0"/>
        <v>0</v>
      </c>
      <c r="G11" s="11"/>
      <c r="H11" s="7" t="s">
        <v>61</v>
      </c>
      <c r="I11" s="8">
        <f t="shared" si="1"/>
        <v>0</v>
      </c>
      <c r="J11" s="8">
        <f t="shared" si="2"/>
        <v>0</v>
      </c>
      <c r="L11">
        <f t="shared" si="3"/>
        <v>0</v>
      </c>
      <c r="M11">
        <f t="shared" si="4"/>
        <v>0</v>
      </c>
    </row>
    <row r="12" spans="1:13" s="130" customFormat="1" ht="15">
      <c r="A12" s="140"/>
      <c r="B12" s="26" t="s">
        <v>0</v>
      </c>
      <c r="C12" s="95"/>
      <c r="D12" s="8"/>
      <c r="E12" s="135"/>
      <c r="F12" s="8">
        <f>D12*E12</f>
        <v>0</v>
      </c>
      <c r="G12" s="11"/>
      <c r="H12" s="7" t="s">
        <v>62</v>
      </c>
      <c r="I12" s="8">
        <f>IF(H12="Request",F12*(1+G12),0)</f>
        <v>0</v>
      </c>
      <c r="J12" s="8">
        <f>IF(H12="Match",F12*(1+G12),0)</f>
        <v>0</v>
      </c>
      <c r="L12" s="130">
        <f>IF(H12="Request",F12*G12,0)</f>
        <v>0</v>
      </c>
      <c r="M12" s="130">
        <f>IF(H12="Match",F12*G12,0)</f>
        <v>0</v>
      </c>
    </row>
    <row r="13" spans="1:13" s="130" customFormat="1" ht="15">
      <c r="A13" s="140"/>
      <c r="B13" s="26" t="s">
        <v>2</v>
      </c>
      <c r="C13" s="95"/>
      <c r="D13" s="8"/>
      <c r="E13" s="135"/>
      <c r="F13" s="8">
        <f>D13*E13</f>
        <v>0</v>
      </c>
      <c r="G13" s="11"/>
      <c r="H13" s="7" t="s">
        <v>62</v>
      </c>
      <c r="I13" s="8">
        <f>IF(H13="Request",F13*(1+G13),0)</f>
        <v>0</v>
      </c>
      <c r="J13" s="8">
        <f>IF(H13="Match",F13*(1+G13),0)</f>
        <v>0</v>
      </c>
      <c r="L13" s="130">
        <f>IF(H13="Request",F13*G13,0)</f>
        <v>0</v>
      </c>
      <c r="M13" s="130">
        <f>IF(H13="Match",F13*G13,0)</f>
        <v>0</v>
      </c>
    </row>
    <row r="14" spans="1:13" s="130" customFormat="1" ht="15">
      <c r="A14" s="140"/>
      <c r="B14" s="26" t="s">
        <v>2</v>
      </c>
      <c r="C14" s="95"/>
      <c r="D14" s="8"/>
      <c r="E14" s="129"/>
      <c r="F14" s="8">
        <f>D14*E14</f>
        <v>0</v>
      </c>
      <c r="G14" s="11"/>
      <c r="H14" s="7" t="s">
        <v>62</v>
      </c>
      <c r="I14" s="8">
        <f>IF(H14="Request",F14*(1+G14),0)</f>
        <v>0</v>
      </c>
      <c r="J14" s="8">
        <f>IF(H14="Match",F14*(1+G14),0)</f>
        <v>0</v>
      </c>
      <c r="L14" s="130">
        <f>IF(H14="Request",F14*G14,0)</f>
        <v>0</v>
      </c>
      <c r="M14" s="130">
        <f>IF(H14="Match",F14*G14,0)</f>
        <v>0</v>
      </c>
    </row>
    <row r="15" spans="1:13" ht="15">
      <c r="A15" s="140"/>
      <c r="B15" s="26" t="s">
        <v>0</v>
      </c>
      <c r="C15" s="95"/>
      <c r="D15" s="8"/>
      <c r="E15" s="106"/>
      <c r="F15" s="8">
        <f t="shared" si="0"/>
        <v>0</v>
      </c>
      <c r="G15" s="10"/>
      <c r="H15" s="7" t="s">
        <v>62</v>
      </c>
      <c r="I15" s="8">
        <f t="shared" si="1"/>
        <v>0</v>
      </c>
      <c r="J15" s="8">
        <f t="shared" si="2"/>
        <v>0</v>
      </c>
      <c r="L15">
        <f t="shared" si="3"/>
        <v>0</v>
      </c>
      <c r="M15">
        <f t="shared" si="4"/>
        <v>0</v>
      </c>
    </row>
    <row r="16" spans="1:13" ht="15">
      <c r="A16" s="140"/>
      <c r="B16" s="26" t="s">
        <v>2</v>
      </c>
      <c r="C16" s="95"/>
      <c r="D16" s="8"/>
      <c r="E16" s="106"/>
      <c r="F16" s="8">
        <f t="shared" si="0"/>
        <v>0</v>
      </c>
      <c r="G16" s="11"/>
      <c r="H16" s="7" t="s">
        <v>62</v>
      </c>
      <c r="I16" s="8">
        <f t="shared" si="1"/>
        <v>0</v>
      </c>
      <c r="J16" s="8">
        <f t="shared" si="2"/>
        <v>0</v>
      </c>
      <c r="L16">
        <f t="shared" si="3"/>
        <v>0</v>
      </c>
      <c r="M16">
        <f t="shared" si="4"/>
        <v>0</v>
      </c>
    </row>
    <row r="17" spans="1:13" ht="15">
      <c r="A17" s="140"/>
      <c r="B17" s="26" t="s">
        <v>2</v>
      </c>
      <c r="C17" s="95"/>
      <c r="D17" s="8"/>
      <c r="E17" s="106"/>
      <c r="F17" s="8">
        <f t="shared" si="0"/>
        <v>0</v>
      </c>
      <c r="G17" s="11"/>
      <c r="H17" s="7" t="s">
        <v>62</v>
      </c>
      <c r="I17" s="8">
        <f t="shared" si="1"/>
        <v>0</v>
      </c>
      <c r="J17" s="8">
        <f t="shared" si="2"/>
        <v>0</v>
      </c>
      <c r="L17">
        <f t="shared" si="3"/>
        <v>0</v>
      </c>
      <c r="M17">
        <f t="shared" si="4"/>
        <v>0</v>
      </c>
    </row>
    <row r="18" spans="1:13" ht="15">
      <c r="A18" s="140"/>
      <c r="B18" s="26"/>
      <c r="C18" s="95"/>
      <c r="D18" s="8"/>
      <c r="E18" s="106"/>
      <c r="F18" s="8">
        <f t="shared" si="0"/>
        <v>0</v>
      </c>
      <c r="G18" s="11"/>
      <c r="H18" s="7"/>
      <c r="I18" s="8">
        <f t="shared" si="1"/>
        <v>0</v>
      </c>
      <c r="J18" s="8">
        <f t="shared" si="2"/>
        <v>0</v>
      </c>
      <c r="L18">
        <f t="shared" si="3"/>
        <v>0</v>
      </c>
      <c r="M18">
        <f t="shared" si="4"/>
        <v>0</v>
      </c>
    </row>
    <row r="19" spans="1:13" ht="15">
      <c r="A19" s="140"/>
      <c r="B19" s="12"/>
      <c r="C19" s="12"/>
      <c r="D19" s="12"/>
      <c r="E19" s="12"/>
      <c r="F19" s="12"/>
      <c r="G19" s="12"/>
      <c r="H19" s="12" t="s">
        <v>26</v>
      </c>
      <c r="I19" s="13">
        <f>SUM(I9:I18)</f>
        <v>0</v>
      </c>
      <c r="J19" s="13">
        <f>SUM(J9:J18)</f>
        <v>0</v>
      </c>
      <c r="L19">
        <f>SUM(L9:L18)</f>
        <v>0</v>
      </c>
      <c r="M19">
        <f>SUM(M9:M18)</f>
        <v>0</v>
      </c>
    </row>
    <row r="20" spans="1:10" ht="5.25" customHeight="1">
      <c r="A20" s="140"/>
      <c r="B20" s="3"/>
      <c r="C20" s="3"/>
      <c r="D20" s="3"/>
      <c r="E20" s="3"/>
      <c r="F20" s="3"/>
      <c r="G20" s="3"/>
      <c r="H20" s="3"/>
      <c r="I20" s="3"/>
      <c r="J20" s="3"/>
    </row>
    <row r="21" spans="1:10" ht="45">
      <c r="A21" s="140"/>
      <c r="B21" s="14" t="s">
        <v>27</v>
      </c>
      <c r="C21" s="151" t="s">
        <v>28</v>
      </c>
      <c r="D21" s="151"/>
      <c r="E21" s="151"/>
      <c r="F21" s="15" t="s">
        <v>29</v>
      </c>
      <c r="G21" s="86" t="s">
        <v>30</v>
      </c>
      <c r="H21" s="5" t="s">
        <v>63</v>
      </c>
      <c r="I21" s="6" t="s">
        <v>61</v>
      </c>
      <c r="J21" s="113" t="s">
        <v>62</v>
      </c>
    </row>
    <row r="22" spans="1:10" ht="15">
      <c r="A22" s="140"/>
      <c r="B22" s="26" t="s">
        <v>56</v>
      </c>
      <c r="C22" s="145"/>
      <c r="D22" s="145"/>
      <c r="E22" s="145"/>
      <c r="F22" s="8"/>
      <c r="G22" s="106"/>
      <c r="H22" s="7" t="s">
        <v>61</v>
      </c>
      <c r="I22" s="8">
        <f>IF(H22="Request",F22*G22,0)</f>
        <v>0</v>
      </c>
      <c r="J22" s="8">
        <f>IF(H22="Match",F22*G22,0)</f>
        <v>0</v>
      </c>
    </row>
    <row r="23" spans="1:10" ht="15">
      <c r="A23" s="140"/>
      <c r="B23" s="26" t="s">
        <v>56</v>
      </c>
      <c r="C23" s="145"/>
      <c r="D23" s="145"/>
      <c r="E23" s="145"/>
      <c r="F23" s="8"/>
      <c r="G23" s="106"/>
      <c r="H23" s="7" t="s">
        <v>62</v>
      </c>
      <c r="I23" s="8">
        <f>IF(H23="Request",F23*G23,0)</f>
        <v>0</v>
      </c>
      <c r="J23" s="8">
        <f>IF(H23="Match",F23*G23,0)</f>
        <v>0</v>
      </c>
    </row>
    <row r="24" spans="1:10" ht="15">
      <c r="A24" s="140"/>
      <c r="B24" s="26" t="s">
        <v>56</v>
      </c>
      <c r="C24" s="145"/>
      <c r="D24" s="145"/>
      <c r="E24" s="145"/>
      <c r="F24" s="8"/>
      <c r="G24" s="106"/>
      <c r="H24" s="7"/>
      <c r="I24" s="8">
        <f>IF(H24="Request",F24*G24,0)</f>
        <v>0</v>
      </c>
      <c r="J24" s="8">
        <f>IF(H24="Match",F24*G24,0)</f>
        <v>0</v>
      </c>
    </row>
    <row r="25" spans="1:10" ht="15">
      <c r="A25" s="140"/>
      <c r="B25" s="12"/>
      <c r="C25" s="12"/>
      <c r="D25" s="12"/>
      <c r="E25" s="12"/>
      <c r="F25" s="12"/>
      <c r="G25" s="12"/>
      <c r="H25" s="12" t="s">
        <v>26</v>
      </c>
      <c r="I25" s="13">
        <f>SUM(I22:I24)</f>
        <v>0</v>
      </c>
      <c r="J25" s="13">
        <f>SUM(J22:J24)</f>
        <v>0</v>
      </c>
    </row>
    <row r="26" spans="1:10" ht="5.25" customHeight="1">
      <c r="A26" s="140"/>
      <c r="B26" s="3"/>
      <c r="C26" s="3"/>
      <c r="D26" s="3"/>
      <c r="E26" s="3"/>
      <c r="F26" s="3"/>
      <c r="G26" s="3"/>
      <c r="H26" s="3"/>
      <c r="I26" s="3"/>
      <c r="J26" s="3"/>
    </row>
    <row r="27" spans="1:10" ht="42.75" customHeight="1">
      <c r="A27" s="140"/>
      <c r="B27" s="17" t="s">
        <v>33</v>
      </c>
      <c r="C27" s="142" t="s">
        <v>133</v>
      </c>
      <c r="D27" s="142"/>
      <c r="E27" s="142"/>
      <c r="F27" s="142"/>
      <c r="G27" s="142"/>
      <c r="H27" s="142"/>
      <c r="I27" s="6" t="s">
        <v>61</v>
      </c>
      <c r="J27" s="113" t="s">
        <v>62</v>
      </c>
    </row>
    <row r="28" spans="1:10" ht="15">
      <c r="A28" s="140"/>
      <c r="B28" s="48" t="s">
        <v>6</v>
      </c>
      <c r="C28" s="145">
        <f>IF(I28+J28&gt;0,"Enter Description and Justification","")</f>
      </c>
      <c r="D28" s="145"/>
      <c r="E28" s="145"/>
      <c r="F28" s="145"/>
      <c r="G28" s="145"/>
      <c r="H28" s="145"/>
      <c r="I28" s="26"/>
      <c r="J28" s="7"/>
    </row>
    <row r="29" spans="1:10" ht="15">
      <c r="A29" s="140"/>
      <c r="B29" s="48" t="s">
        <v>6</v>
      </c>
      <c r="C29" s="145">
        <f>IF(I29+J29&gt;0,"Enter Description and Justification","")</f>
      </c>
      <c r="D29" s="145"/>
      <c r="E29" s="145"/>
      <c r="F29" s="145"/>
      <c r="G29" s="145"/>
      <c r="H29" s="145"/>
      <c r="I29" s="26"/>
      <c r="J29" s="7"/>
    </row>
    <row r="30" spans="1:10" ht="15">
      <c r="A30" s="140"/>
      <c r="B30" s="48" t="s">
        <v>7</v>
      </c>
      <c r="C30" s="145">
        <f>IF(I30+J30&gt;0,"Enter Description and Justification","")</f>
      </c>
      <c r="D30" s="145"/>
      <c r="E30" s="145"/>
      <c r="F30" s="145"/>
      <c r="G30" s="145"/>
      <c r="H30" s="145"/>
      <c r="I30" s="26"/>
      <c r="J30" s="7"/>
    </row>
    <row r="31" spans="1:10" ht="15">
      <c r="A31" s="140"/>
      <c r="B31" s="48"/>
      <c r="C31" s="145">
        <f>IF(I31+J31&gt;0,"Enter Description and Justification","")</f>
      </c>
      <c r="D31" s="145"/>
      <c r="E31" s="145"/>
      <c r="F31" s="145"/>
      <c r="G31" s="145"/>
      <c r="H31" s="145"/>
      <c r="I31" s="26"/>
      <c r="J31" s="7"/>
    </row>
    <row r="32" spans="1:10" ht="15">
      <c r="A32" s="140"/>
      <c r="B32" s="12"/>
      <c r="C32" s="27"/>
      <c r="D32" s="27"/>
      <c r="E32" s="27"/>
      <c r="F32" s="27"/>
      <c r="G32" s="27"/>
      <c r="H32" s="27" t="s">
        <v>26</v>
      </c>
      <c r="I32" s="13">
        <f>SUM(I27:I31)</f>
        <v>0</v>
      </c>
      <c r="J32" s="13">
        <f>SUM(J27:J31)</f>
        <v>0</v>
      </c>
    </row>
    <row r="33" spans="1:10" ht="6.75" customHeight="1">
      <c r="A33" s="140"/>
      <c r="B33" s="3"/>
      <c r="C33" s="3"/>
      <c r="D33" s="3"/>
      <c r="E33" s="3"/>
      <c r="F33" s="3"/>
      <c r="G33" s="3"/>
      <c r="H33" s="3"/>
      <c r="I33" s="3"/>
      <c r="J33" s="3"/>
    </row>
    <row r="34" spans="1:10" ht="15">
      <c r="A34" s="140"/>
      <c r="B34" s="14" t="s">
        <v>35</v>
      </c>
      <c r="C34" s="150" t="s">
        <v>28</v>
      </c>
      <c r="D34" s="150"/>
      <c r="E34" s="150"/>
      <c r="F34" s="150"/>
      <c r="G34" s="150"/>
      <c r="H34" s="14"/>
      <c r="I34" s="6" t="s">
        <v>61</v>
      </c>
      <c r="J34" s="113" t="s">
        <v>62</v>
      </c>
    </row>
    <row r="35" spans="1:10" ht="15">
      <c r="A35" s="140"/>
      <c r="B35" s="26" t="s">
        <v>35</v>
      </c>
      <c r="C35" s="136">
        <f>IF(I35+J35&gt;0,"Enter description and justification","")</f>
      </c>
      <c r="D35" s="137"/>
      <c r="E35" s="137"/>
      <c r="F35" s="137"/>
      <c r="G35" s="138"/>
      <c r="H35" s="7"/>
      <c r="I35" s="8"/>
      <c r="J35" s="8">
        <f>IF(H35="Partner",Subcontractor!H45,0)</f>
        <v>0</v>
      </c>
    </row>
    <row r="36" spans="1:10" ht="15">
      <c r="A36" s="140"/>
      <c r="B36" s="26"/>
      <c r="C36" s="136">
        <f>IF(I36+J36&gt;0,"Enter description and justification","")</f>
      </c>
      <c r="D36" s="137"/>
      <c r="E36" s="137"/>
      <c r="F36" s="137"/>
      <c r="G36" s="138"/>
      <c r="H36" s="7"/>
      <c r="I36" s="8">
        <f>IF(H36="Lead",Subcontractor!#REF!,0)</f>
        <v>0</v>
      </c>
      <c r="J36" s="8">
        <f>IF(H36="Partner",Subcontractor!H45,0)</f>
        <v>0</v>
      </c>
    </row>
    <row r="37" spans="1:10" ht="15">
      <c r="A37" s="140"/>
      <c r="B37" s="12"/>
      <c r="C37" s="12"/>
      <c r="D37" s="12"/>
      <c r="E37" s="12"/>
      <c r="F37" s="12"/>
      <c r="G37" s="12"/>
      <c r="H37" s="12" t="s">
        <v>26</v>
      </c>
      <c r="I37" s="13">
        <f>SUM(I35:I36)</f>
        <v>0</v>
      </c>
      <c r="J37" s="13">
        <f>SUM(J35:J36)</f>
        <v>0</v>
      </c>
    </row>
    <row r="38" spans="1:10" ht="3" customHeight="1">
      <c r="A38" s="140"/>
      <c r="B38" s="3"/>
      <c r="C38" s="3"/>
      <c r="D38" s="3"/>
      <c r="E38" s="3"/>
      <c r="F38" s="3"/>
      <c r="G38" s="3"/>
      <c r="H38" s="3"/>
      <c r="I38" s="3"/>
      <c r="J38" s="3"/>
    </row>
    <row r="39" spans="1:10" ht="15">
      <c r="A39" s="140"/>
      <c r="B39" s="19"/>
      <c r="C39" s="19"/>
      <c r="D39" s="19"/>
      <c r="E39" s="19"/>
      <c r="F39" s="19"/>
      <c r="G39" s="19"/>
      <c r="H39" s="20" t="s">
        <v>66</v>
      </c>
      <c r="I39" s="21">
        <f>I32+I25+I19+I37</f>
        <v>0</v>
      </c>
      <c r="J39" s="114">
        <f>J32+J25+J19+J37</f>
        <v>0</v>
      </c>
    </row>
    <row r="40" spans="1:10" ht="30">
      <c r="A40" s="140"/>
      <c r="B40" s="14" t="s">
        <v>36</v>
      </c>
      <c r="C40" s="143" t="s">
        <v>37</v>
      </c>
      <c r="D40" s="143"/>
      <c r="E40" s="107" t="s">
        <v>38</v>
      </c>
      <c r="F40" s="144" t="s">
        <v>39</v>
      </c>
      <c r="G40" s="144"/>
      <c r="H40" s="14"/>
      <c r="I40" s="6" t="s">
        <v>61</v>
      </c>
      <c r="J40" s="113" t="s">
        <v>62</v>
      </c>
    </row>
    <row r="41" spans="1:10" ht="15">
      <c r="A41" s="140"/>
      <c r="B41" s="26" t="s">
        <v>125</v>
      </c>
      <c r="C41" s="145"/>
      <c r="D41" s="145"/>
      <c r="E41" s="49"/>
      <c r="F41" s="146">
        <f>IF(C41="MTDC (Everyone except OIT)",$I$19+$I$32+(IF(I35&gt;25000,25000,I35))+(IF(I36&gt;25000,25000,I36)),$I$19)</f>
        <v>0</v>
      </c>
      <c r="G41" s="147"/>
      <c r="H41" s="7"/>
      <c r="I41" s="8">
        <f>F41*E41</f>
        <v>0</v>
      </c>
      <c r="J41" s="8"/>
    </row>
    <row r="42" spans="1:10" ht="15">
      <c r="A42" s="140"/>
      <c r="B42" s="26" t="s">
        <v>72</v>
      </c>
      <c r="C42" s="145"/>
      <c r="D42" s="145"/>
      <c r="E42" s="49"/>
      <c r="F42" s="146">
        <f>IF(C42="MTDC (Everyone except OIT)",$J$19+$J$32+(IF(J35&gt;25000,25000,J35))+(IF(J36&gt;25000,25000,J36)),$J$19)</f>
        <v>0</v>
      </c>
      <c r="G42" s="147"/>
      <c r="H42" s="7"/>
      <c r="I42" s="8"/>
      <c r="J42" s="8">
        <f>F42*E42</f>
        <v>0</v>
      </c>
    </row>
    <row r="43" spans="1:10" ht="15">
      <c r="A43" s="140"/>
      <c r="B43" s="12"/>
      <c r="C43" s="12"/>
      <c r="D43" s="12"/>
      <c r="E43" s="12"/>
      <c r="F43" s="159" t="s">
        <v>67</v>
      </c>
      <c r="G43" s="159"/>
      <c r="H43" s="160"/>
      <c r="I43" s="13">
        <f>SUM(I41:I42)</f>
        <v>0</v>
      </c>
      <c r="J43" s="13">
        <f>SUM(J41:J42)</f>
        <v>0</v>
      </c>
    </row>
    <row r="44" spans="1:10" ht="4.5" customHeight="1">
      <c r="A44" s="140"/>
      <c r="B44" s="3"/>
      <c r="C44" s="3"/>
      <c r="D44" s="3"/>
      <c r="E44" s="3"/>
      <c r="F44" s="3"/>
      <c r="G44" s="3"/>
      <c r="H44" s="3"/>
      <c r="I44" s="3"/>
      <c r="J44" s="3"/>
    </row>
    <row r="45" spans="1:10" ht="16.5" thickBot="1">
      <c r="A45" s="141"/>
      <c r="B45" s="19"/>
      <c r="C45" s="19"/>
      <c r="D45" s="19"/>
      <c r="E45" s="19"/>
      <c r="F45" s="19"/>
      <c r="G45" s="51"/>
      <c r="H45" s="52" t="s">
        <v>126</v>
      </c>
      <c r="I45" s="53">
        <f>I43+I39</f>
        <v>0</v>
      </c>
      <c r="J45" s="115">
        <f>J39+J43</f>
        <v>0</v>
      </c>
    </row>
    <row r="46" ht="15.75" thickBot="1"/>
    <row r="47" spans="1:10" ht="15">
      <c r="A47" s="152" t="s">
        <v>123</v>
      </c>
      <c r="B47" s="96" t="s">
        <v>73</v>
      </c>
      <c r="C47" s="155" t="s">
        <v>81</v>
      </c>
      <c r="D47" s="155"/>
      <c r="E47" s="161" t="s">
        <v>80</v>
      </c>
      <c r="F47" s="161"/>
      <c r="G47" s="161"/>
      <c r="H47" s="161"/>
      <c r="I47" s="96" t="s">
        <v>82</v>
      </c>
      <c r="J47" s="97" t="s">
        <v>62</v>
      </c>
    </row>
    <row r="48" spans="1:10" ht="15">
      <c r="A48" s="153"/>
      <c r="B48" s="26" t="s">
        <v>73</v>
      </c>
      <c r="C48" s="145"/>
      <c r="D48" s="145"/>
      <c r="E48" s="145"/>
      <c r="F48" s="145"/>
      <c r="G48" s="145"/>
      <c r="H48" s="145"/>
      <c r="I48" s="7"/>
      <c r="J48" s="8"/>
    </row>
    <row r="49" spans="1:10" ht="15">
      <c r="A49" s="153"/>
      <c r="B49" s="26" t="s">
        <v>73</v>
      </c>
      <c r="C49" s="145"/>
      <c r="D49" s="145"/>
      <c r="E49" s="145"/>
      <c r="F49" s="145"/>
      <c r="G49" s="145"/>
      <c r="H49" s="145"/>
      <c r="I49" s="7"/>
      <c r="J49" s="8"/>
    </row>
    <row r="50" spans="1:10" ht="15">
      <c r="A50" s="153"/>
      <c r="B50" s="26" t="s">
        <v>73</v>
      </c>
      <c r="C50" s="145"/>
      <c r="D50" s="145"/>
      <c r="E50" s="145"/>
      <c r="F50" s="145"/>
      <c r="G50" s="145"/>
      <c r="H50" s="145"/>
      <c r="I50" s="7"/>
      <c r="J50" s="8"/>
    </row>
    <row r="51" spans="1:10" ht="15">
      <c r="A51" s="153"/>
      <c r="B51" s="26" t="s">
        <v>73</v>
      </c>
      <c r="C51" s="145"/>
      <c r="D51" s="145"/>
      <c r="E51" s="145"/>
      <c r="F51" s="145"/>
      <c r="G51" s="145"/>
      <c r="H51" s="145"/>
      <c r="I51" s="7"/>
      <c r="J51" s="8"/>
    </row>
    <row r="52" spans="1:10" ht="15">
      <c r="A52" s="153"/>
      <c r="B52" s="26" t="s">
        <v>73</v>
      </c>
      <c r="C52" s="145"/>
      <c r="D52" s="145"/>
      <c r="E52" s="145"/>
      <c r="F52" s="145"/>
      <c r="G52" s="145"/>
      <c r="H52" s="145"/>
      <c r="I52" s="7"/>
      <c r="J52" s="8"/>
    </row>
    <row r="53" spans="1:10" ht="15">
      <c r="A53" s="153"/>
      <c r="B53" s="26" t="s">
        <v>73</v>
      </c>
      <c r="C53" s="145"/>
      <c r="D53" s="145"/>
      <c r="E53" s="145"/>
      <c r="F53" s="145"/>
      <c r="G53" s="145"/>
      <c r="H53" s="145"/>
      <c r="I53" s="7"/>
      <c r="J53" s="8"/>
    </row>
    <row r="54" spans="1:10" ht="15">
      <c r="A54" s="153"/>
      <c r="B54" s="26" t="s">
        <v>73</v>
      </c>
      <c r="C54" s="145"/>
      <c r="D54" s="145"/>
      <c r="E54" s="145"/>
      <c r="F54" s="145"/>
      <c r="G54" s="145"/>
      <c r="H54" s="145"/>
      <c r="I54" s="7"/>
      <c r="J54" s="7"/>
    </row>
    <row r="55" spans="1:10" ht="15" thickBot="1">
      <c r="A55" s="154"/>
      <c r="B55" s="156" t="s">
        <v>85</v>
      </c>
      <c r="C55" s="157"/>
      <c r="D55" s="157"/>
      <c r="E55" s="157"/>
      <c r="F55" s="157"/>
      <c r="G55" s="157"/>
      <c r="H55" s="157"/>
      <c r="I55" s="158"/>
      <c r="J55" s="13">
        <f>SUM(J48:J54)</f>
        <v>0</v>
      </c>
    </row>
    <row r="56" spans="2:10" ht="14.25">
      <c r="B56" s="3"/>
      <c r="C56" s="3"/>
      <c r="D56" s="3"/>
      <c r="E56" s="3"/>
      <c r="F56" s="3"/>
      <c r="G56" s="3"/>
      <c r="H56" s="3"/>
      <c r="I56" s="3"/>
      <c r="J56" s="3"/>
    </row>
    <row r="57" spans="2:10" ht="15">
      <c r="B57" s="55"/>
      <c r="C57" s="55"/>
      <c r="D57" s="55"/>
      <c r="E57" s="55"/>
      <c r="F57" s="55"/>
      <c r="G57" s="98"/>
      <c r="H57" s="99" t="s">
        <v>127</v>
      </c>
      <c r="I57" s="100">
        <f>I45+I55</f>
        <v>0</v>
      </c>
      <c r="J57" s="100">
        <f>J45+J55</f>
        <v>0</v>
      </c>
    </row>
    <row r="58" ht="15" thickBot="1"/>
    <row r="59" spans="2:10" ht="14.25">
      <c r="B59" s="189" t="s">
        <v>177</v>
      </c>
      <c r="C59" s="194" t="s">
        <v>178</v>
      </c>
      <c r="D59" s="174"/>
      <c r="E59" s="174"/>
      <c r="F59" s="174"/>
      <c r="G59" s="174"/>
      <c r="H59" s="174"/>
      <c r="I59" s="192" t="s">
        <v>61</v>
      </c>
      <c r="J59" s="193" t="s">
        <v>62</v>
      </c>
    </row>
    <row r="60" spans="2:10" ht="14.25">
      <c r="B60" s="190"/>
      <c r="C60" s="195"/>
      <c r="D60" s="175"/>
      <c r="E60" s="175"/>
      <c r="F60" s="176" t="s">
        <v>0</v>
      </c>
      <c r="G60" s="176"/>
      <c r="H60" s="176"/>
      <c r="I60" s="177">
        <f>Summary!C10</f>
        <v>0</v>
      </c>
      <c r="J60" s="178">
        <f>Summary!G10</f>
        <v>0</v>
      </c>
    </row>
    <row r="61" spans="2:10" ht="14.25">
      <c r="B61" s="190"/>
      <c r="C61" s="195"/>
      <c r="D61" s="175"/>
      <c r="E61" s="175"/>
      <c r="F61" s="176" t="s">
        <v>1</v>
      </c>
      <c r="G61" s="176"/>
      <c r="H61" s="176"/>
      <c r="I61" s="177">
        <f>Summary!C11</f>
        <v>0</v>
      </c>
      <c r="J61" s="178">
        <f>Summary!G11</f>
        <v>0</v>
      </c>
    </row>
    <row r="62" spans="2:10" ht="14.25">
      <c r="B62" s="190"/>
      <c r="C62" s="195"/>
      <c r="D62" s="175"/>
      <c r="E62" s="175"/>
      <c r="F62" s="176" t="s">
        <v>2</v>
      </c>
      <c r="G62" s="176"/>
      <c r="H62" s="176"/>
      <c r="I62" s="177">
        <f>Summary!C12</f>
        <v>0</v>
      </c>
      <c r="J62" s="178">
        <f>Summary!G12</f>
        <v>0</v>
      </c>
    </row>
    <row r="63" spans="2:10" ht="14.25">
      <c r="B63" s="190"/>
      <c r="C63" s="195"/>
      <c r="D63" s="175"/>
      <c r="E63" s="175"/>
      <c r="F63" s="176" t="s">
        <v>3</v>
      </c>
      <c r="G63" s="176"/>
      <c r="H63" s="176"/>
      <c r="I63" s="177">
        <f>Summary!C13</f>
        <v>0</v>
      </c>
      <c r="J63" s="178">
        <f>Summary!G13</f>
        <v>0</v>
      </c>
    </row>
    <row r="64" spans="2:10" ht="14.25">
      <c r="B64" s="190"/>
      <c r="C64" s="195"/>
      <c r="D64" s="175"/>
      <c r="E64" s="175"/>
      <c r="F64" s="179" t="s">
        <v>4</v>
      </c>
      <c r="G64" s="179"/>
      <c r="H64" s="179"/>
      <c r="I64" s="177">
        <f>Summary!C14</f>
        <v>0</v>
      </c>
      <c r="J64" s="178">
        <f>Summary!G14</f>
        <v>0</v>
      </c>
    </row>
    <row r="65" spans="2:10" ht="14.25">
      <c r="B65" s="190"/>
      <c r="C65" s="195"/>
      <c r="D65" s="175"/>
      <c r="E65" s="175"/>
      <c r="F65" s="176" t="s">
        <v>6</v>
      </c>
      <c r="G65" s="176"/>
      <c r="H65" s="176"/>
      <c r="I65" s="177">
        <f>Summary!C15</f>
        <v>0</v>
      </c>
      <c r="J65" s="178">
        <f>Summary!G15</f>
        <v>0</v>
      </c>
    </row>
    <row r="66" spans="2:10" ht="14.25">
      <c r="B66" s="190"/>
      <c r="C66" s="195"/>
      <c r="D66" s="175"/>
      <c r="E66" s="175"/>
      <c r="F66" s="176" t="s">
        <v>7</v>
      </c>
      <c r="G66" s="176"/>
      <c r="H66" s="176"/>
      <c r="I66" s="177">
        <f>Summary!C16</f>
        <v>0</v>
      </c>
      <c r="J66" s="178">
        <f>Summary!G16</f>
        <v>0</v>
      </c>
    </row>
    <row r="67" spans="2:10" ht="14.25">
      <c r="B67" s="190"/>
      <c r="C67" s="195"/>
      <c r="D67" s="175"/>
      <c r="E67" s="175"/>
      <c r="F67" s="176" t="s">
        <v>90</v>
      </c>
      <c r="G67" s="176"/>
      <c r="H67" s="176"/>
      <c r="I67" s="197">
        <f>Summary!C17</f>
        <v>0</v>
      </c>
      <c r="J67" s="198">
        <f>Summary!G17</f>
        <v>0</v>
      </c>
    </row>
    <row r="68" spans="2:10" ht="14.25">
      <c r="B68" s="190"/>
      <c r="C68" s="195"/>
      <c r="D68" s="175"/>
      <c r="E68" s="175"/>
      <c r="F68" s="199" t="s">
        <v>88</v>
      </c>
      <c r="G68" s="199"/>
      <c r="H68" s="199"/>
      <c r="I68" s="200">
        <f>Summary!C18</f>
        <v>0</v>
      </c>
      <c r="J68" s="201">
        <f>Summary!G18</f>
        <v>0</v>
      </c>
    </row>
    <row r="69" spans="2:10" ht="14.25">
      <c r="B69" s="190"/>
      <c r="C69" s="195"/>
      <c r="D69" s="175"/>
      <c r="E69" s="175"/>
      <c r="F69" s="176" t="s">
        <v>89</v>
      </c>
      <c r="G69" s="176"/>
      <c r="H69" s="176"/>
      <c r="I69" s="177">
        <f>Summary!C19</f>
        <v>0</v>
      </c>
      <c r="J69" s="178">
        <f>Summary!G19</f>
        <v>0</v>
      </c>
    </row>
    <row r="70" spans="2:10" ht="14.25">
      <c r="B70" s="190"/>
      <c r="C70" s="195"/>
      <c r="D70" s="180"/>
      <c r="E70" s="180"/>
      <c r="F70" s="181" t="s">
        <v>174</v>
      </c>
      <c r="G70" s="181"/>
      <c r="H70" s="181"/>
      <c r="I70" s="182">
        <f>SUM(I68:I69)</f>
        <v>0</v>
      </c>
      <c r="J70" s="183">
        <f>SUM(J68:J69)</f>
        <v>0</v>
      </c>
    </row>
    <row r="71" spans="2:10" ht="14.25">
      <c r="B71" s="190"/>
      <c r="C71" s="195"/>
      <c r="D71" s="175"/>
      <c r="E71" s="175"/>
      <c r="F71" s="176" t="s">
        <v>175</v>
      </c>
      <c r="G71" s="176"/>
      <c r="H71" s="176"/>
      <c r="I71" s="176"/>
      <c r="J71" s="184">
        <f>J55</f>
        <v>0</v>
      </c>
    </row>
    <row r="72" spans="2:10" ht="15" thickBot="1">
      <c r="B72" s="191"/>
      <c r="C72" s="196"/>
      <c r="D72" s="185"/>
      <c r="E72" s="185"/>
      <c r="F72" s="186" t="s">
        <v>176</v>
      </c>
      <c r="G72" s="186"/>
      <c r="H72" s="186"/>
      <c r="I72" s="187">
        <f>I70+I71</f>
        <v>0</v>
      </c>
      <c r="J72" s="188">
        <f>J70+J71</f>
        <v>0</v>
      </c>
    </row>
  </sheetData>
  <sheetProtection/>
  <mergeCells count="56">
    <mergeCell ref="F68:H68"/>
    <mergeCell ref="F69:H69"/>
    <mergeCell ref="F70:H70"/>
    <mergeCell ref="F71:I71"/>
    <mergeCell ref="F72:H72"/>
    <mergeCell ref="B59:B72"/>
    <mergeCell ref="C59:C72"/>
    <mergeCell ref="F60:H60"/>
    <mergeCell ref="F61:H61"/>
    <mergeCell ref="F62:H62"/>
    <mergeCell ref="F63:H63"/>
    <mergeCell ref="F64:H64"/>
    <mergeCell ref="F65:H65"/>
    <mergeCell ref="F66:H66"/>
    <mergeCell ref="F67:H67"/>
    <mergeCell ref="C54:D54"/>
    <mergeCell ref="E54:H54"/>
    <mergeCell ref="B55:I55"/>
    <mergeCell ref="C51:D51"/>
    <mergeCell ref="E51:H51"/>
    <mergeCell ref="C52:D52"/>
    <mergeCell ref="E52:H52"/>
    <mergeCell ref="C53:D53"/>
    <mergeCell ref="E53:H53"/>
    <mergeCell ref="F43:H43"/>
    <mergeCell ref="A47:A55"/>
    <mergeCell ref="C47:D47"/>
    <mergeCell ref="E47:H47"/>
    <mergeCell ref="C48:D48"/>
    <mergeCell ref="E48:H48"/>
    <mergeCell ref="C49:D49"/>
    <mergeCell ref="E49:H49"/>
    <mergeCell ref="C50:D50"/>
    <mergeCell ref="E50:H50"/>
    <mergeCell ref="C40:D40"/>
    <mergeCell ref="F40:G40"/>
    <mergeCell ref="C41:D41"/>
    <mergeCell ref="F41:G41"/>
    <mergeCell ref="C42:D42"/>
    <mergeCell ref="F42:G42"/>
    <mergeCell ref="C1:E1"/>
    <mergeCell ref="I1:J1"/>
    <mergeCell ref="I2:J2"/>
    <mergeCell ref="C31:H31"/>
    <mergeCell ref="C34:G34"/>
    <mergeCell ref="C36:G36"/>
    <mergeCell ref="A8:A45"/>
    <mergeCell ref="C21:E21"/>
    <mergeCell ref="C22:E22"/>
    <mergeCell ref="C23:E23"/>
    <mergeCell ref="C24:E24"/>
    <mergeCell ref="C27:H27"/>
    <mergeCell ref="C28:H28"/>
    <mergeCell ref="C29:H29"/>
    <mergeCell ref="C30:H30"/>
    <mergeCell ref="C35:G35"/>
  </mergeCells>
  <conditionalFormatting sqref="C1">
    <cfRule type="containsText" priority="13" dxfId="32" operator="containsText" text="Enter project title">
      <formula>NOT(ISERROR(SEARCH("Enter project title",C1)))</formula>
    </cfRule>
  </conditionalFormatting>
  <conditionalFormatting sqref="C2">
    <cfRule type="containsText" priority="12" dxfId="32" operator="containsText" text="enter start date">
      <formula>NOT(ISERROR(SEARCH("enter start date",C2)))</formula>
    </cfRule>
  </conditionalFormatting>
  <conditionalFormatting sqref="C3">
    <cfRule type="containsText" priority="11" dxfId="32" operator="containsText" text="enter end date">
      <formula>NOT(ISERROR(SEARCH("enter end date",C3)))</formula>
    </cfRule>
  </conditionalFormatting>
  <conditionalFormatting sqref="I1">
    <cfRule type="containsBlanks" priority="10" dxfId="0">
      <formula>LEN(TRIM(I1))=0</formula>
    </cfRule>
  </conditionalFormatting>
  <conditionalFormatting sqref="I2">
    <cfRule type="containsText" priority="9" dxfId="32" operator="containsText" text="lead PI name">
      <formula>NOT(ISERROR(SEARCH("lead PI name",I2)))</formula>
    </cfRule>
  </conditionalFormatting>
  <conditionalFormatting sqref="C28:H31">
    <cfRule type="containsText" priority="8" dxfId="32" operator="containsText" text="Enter">
      <formula>NOT(ISERROR(SEARCH("Enter",C28)))</formula>
    </cfRule>
  </conditionalFormatting>
  <conditionalFormatting sqref="C35:G36">
    <cfRule type="containsText" priority="5" dxfId="32" operator="containsText" text="Enter">
      <formula>NOT(ISERROR(SEARCH("Enter",C35)))</formula>
    </cfRule>
  </conditionalFormatting>
  <conditionalFormatting sqref="I2:J2">
    <cfRule type="containsText" priority="4" dxfId="32" operator="containsText" stopIfTrue="1" text="Enter PI Name">
      <formula>NOT(ISERROR(SEARCH("Enter PI Name",I2)))</formula>
    </cfRule>
  </conditionalFormatting>
  <conditionalFormatting sqref="E41:E42">
    <cfRule type="containsBlanks" priority="2" dxfId="0" stopIfTrue="1">
      <formula>LEN(TRIM(E41))=0</formula>
    </cfRule>
  </conditionalFormatting>
  <conditionalFormatting sqref="C41:D42">
    <cfRule type="containsBlanks" priority="1" dxfId="0" stopIfTrue="1">
      <formula>LEN(TRIM(C41))=0</formula>
    </cfRule>
  </conditionalFormatting>
  <dataValidations count="7">
    <dataValidation type="list" allowBlank="1" showInputMessage="1" showErrorMessage="1" sqref="C48:D54">
      <formula1>_Source</formula1>
    </dataValidation>
    <dataValidation type="list" allowBlank="1" showInputMessage="1" showErrorMessage="1" sqref="I48:I54">
      <formula1>_sourcetype</formula1>
    </dataValidation>
    <dataValidation type="list" allowBlank="1" showInputMessage="1" showErrorMessage="1" sqref="C41:D42">
      <formula1>_allocation</formula1>
    </dataValidation>
    <dataValidation type="list" allowBlank="1" showInputMessage="1" showErrorMessage="1" sqref="I1">
      <formula1>_Partners</formula1>
    </dataValidation>
    <dataValidation type="list" allowBlank="1" showInputMessage="1" showErrorMessage="1" sqref="B9:B18">
      <formula1>_Personnel</formula1>
    </dataValidation>
    <dataValidation type="list" allowBlank="1" showInputMessage="1" showErrorMessage="1" sqref="H35:H36 H22:H24 H9:H18">
      <formula1>_Type</formula1>
    </dataValidation>
    <dataValidation type="list" allowBlank="1" showInputMessage="1" showErrorMessage="1" sqref="B28:B31">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rowBreaks count="1" manualBreakCount="1">
    <brk id="57" max="255" man="1"/>
  </rowBreaks>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M70"/>
  <sheetViews>
    <sheetView zoomScalePageLayoutView="0" workbookViewId="0" topLeftCell="A1">
      <pane ySplit="6" topLeftCell="A7" activePane="bottomLeft" state="frozen"/>
      <selection pane="topLeft" activeCell="A1" sqref="A1"/>
      <selection pane="bottomLeft" activeCell="D9" sqref="D9"/>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49" t="str">
        <f>'Lead Budget'!C1</f>
        <v>Enter project title</v>
      </c>
      <c r="D1" s="149"/>
      <c r="E1" s="149"/>
      <c r="F1" s="3"/>
      <c r="G1" s="3"/>
      <c r="H1" s="4" t="s">
        <v>12</v>
      </c>
      <c r="I1" s="148"/>
      <c r="J1" s="148"/>
    </row>
    <row r="2" spans="1:10" ht="15">
      <c r="A2" s="3"/>
      <c r="B2" s="2" t="s">
        <v>11</v>
      </c>
      <c r="C2" s="93" t="str">
        <f>'Lead Budget'!C2</f>
        <v>enter start date</v>
      </c>
      <c r="D2" s="2"/>
      <c r="E2" s="2"/>
      <c r="F2" s="3"/>
      <c r="G2" s="3"/>
      <c r="H2" s="4" t="s">
        <v>14</v>
      </c>
      <c r="I2" s="148" t="s">
        <v>128</v>
      </c>
      <c r="J2" s="148"/>
    </row>
    <row r="3" spans="1:10" ht="15">
      <c r="A3" s="3"/>
      <c r="B3" s="2" t="s">
        <v>13</v>
      </c>
      <c r="C3" s="93" t="str">
        <f>'Lead Budget'!C3</f>
        <v>enter end date</v>
      </c>
      <c r="D3" s="2"/>
      <c r="E3" s="2"/>
      <c r="F3" s="3"/>
      <c r="G3" s="3"/>
      <c r="H3" s="3"/>
      <c r="I3" s="3"/>
      <c r="J3" s="3"/>
    </row>
    <row r="4" spans="1:10" ht="15">
      <c r="A4" s="3"/>
      <c r="B4" s="2" t="s">
        <v>15</v>
      </c>
      <c r="C4" s="91">
        <f>'Lead Budget'!C4</f>
        <v>0</v>
      </c>
      <c r="D4" s="3"/>
      <c r="E4" s="3"/>
      <c r="F4" s="3"/>
      <c r="G4" s="3"/>
      <c r="H4" s="3"/>
      <c r="I4" s="109" t="s">
        <v>61</v>
      </c>
      <c r="J4" s="54" t="s">
        <v>62</v>
      </c>
    </row>
    <row r="5" spans="1:10" ht="15">
      <c r="A5" s="3"/>
      <c r="B5" s="2" t="s">
        <v>17</v>
      </c>
      <c r="C5" s="91">
        <f>'Lead Budget'!C5</f>
        <v>0</v>
      </c>
      <c r="D5" s="3"/>
      <c r="E5" s="3"/>
      <c r="F5" s="3"/>
      <c r="G5" s="3"/>
      <c r="H5" s="4"/>
      <c r="I5" s="110">
        <f>I55</f>
        <v>0</v>
      </c>
      <c r="J5" s="111">
        <f>J55</f>
        <v>0</v>
      </c>
    </row>
    <row r="6" spans="1:10" ht="15">
      <c r="A6" s="3"/>
      <c r="B6" s="2" t="s">
        <v>86</v>
      </c>
      <c r="C6" s="92" t="e">
        <f>C5/C4</f>
        <v>#DIV/0!</v>
      </c>
      <c r="D6" s="3"/>
      <c r="E6" s="3"/>
      <c r="F6" s="3"/>
      <c r="G6" s="3"/>
      <c r="H6" s="3"/>
      <c r="I6" s="50" t="s">
        <v>86</v>
      </c>
      <c r="J6" s="112" t="e">
        <f>J5/I5</f>
        <v>#DIV/0!</v>
      </c>
    </row>
    <row r="7" spans="2:10" ht="15.75" thickBot="1">
      <c r="B7" s="3"/>
      <c r="C7" s="3"/>
      <c r="D7" s="3"/>
      <c r="E7" s="3"/>
      <c r="F7" s="3"/>
      <c r="G7" s="3"/>
      <c r="H7" s="3"/>
      <c r="I7" s="3"/>
      <c r="J7" s="3"/>
    </row>
    <row r="8" spans="1:13" ht="60">
      <c r="A8" s="139" t="s">
        <v>124</v>
      </c>
      <c r="B8" s="108" t="s">
        <v>19</v>
      </c>
      <c r="C8" s="5" t="s">
        <v>20</v>
      </c>
      <c r="D8" s="6" t="s">
        <v>21</v>
      </c>
      <c r="E8" s="6" t="s">
        <v>22</v>
      </c>
      <c r="F8" s="6" t="s">
        <v>23</v>
      </c>
      <c r="G8" s="6" t="s">
        <v>24</v>
      </c>
      <c r="H8" s="5" t="s">
        <v>63</v>
      </c>
      <c r="I8" s="6" t="s">
        <v>61</v>
      </c>
      <c r="J8" s="113" t="s">
        <v>62</v>
      </c>
      <c r="L8" s="62" t="s">
        <v>131</v>
      </c>
      <c r="M8" s="62" t="s">
        <v>132</v>
      </c>
    </row>
    <row r="9" spans="1:13" ht="15">
      <c r="A9" s="140"/>
      <c r="B9" s="26" t="s">
        <v>0</v>
      </c>
      <c r="C9" s="95"/>
      <c r="D9" s="8"/>
      <c r="E9" s="106"/>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40"/>
      <c r="B10" s="26" t="s">
        <v>1</v>
      </c>
      <c r="C10" s="95"/>
      <c r="D10" s="8"/>
      <c r="E10" s="106"/>
      <c r="F10" s="8">
        <f t="shared" si="0"/>
        <v>0</v>
      </c>
      <c r="G10" s="10"/>
      <c r="H10" s="7" t="s">
        <v>61</v>
      </c>
      <c r="I10" s="8">
        <f t="shared" si="1"/>
        <v>0</v>
      </c>
      <c r="J10" s="8">
        <f t="shared" si="2"/>
        <v>0</v>
      </c>
      <c r="L10">
        <f t="shared" si="3"/>
        <v>0</v>
      </c>
      <c r="M10">
        <f t="shared" si="4"/>
        <v>0</v>
      </c>
    </row>
    <row r="11" spans="1:13" ht="15">
      <c r="A11" s="140"/>
      <c r="B11" s="26" t="s">
        <v>2</v>
      </c>
      <c r="C11" s="95"/>
      <c r="D11" s="8"/>
      <c r="E11" s="106"/>
      <c r="F11" s="8">
        <f t="shared" si="0"/>
        <v>0</v>
      </c>
      <c r="G11" s="10"/>
      <c r="H11" s="7" t="s">
        <v>61</v>
      </c>
      <c r="I11" s="8">
        <f t="shared" si="1"/>
        <v>0</v>
      </c>
      <c r="J11" s="8">
        <f t="shared" si="2"/>
        <v>0</v>
      </c>
      <c r="L11">
        <f t="shared" si="3"/>
        <v>0</v>
      </c>
      <c r="M11">
        <f t="shared" si="4"/>
        <v>0</v>
      </c>
    </row>
    <row r="12" spans="1:13" ht="15">
      <c r="A12" s="140"/>
      <c r="B12" s="26" t="s">
        <v>0</v>
      </c>
      <c r="C12" s="95"/>
      <c r="D12" s="8"/>
      <c r="E12" s="106"/>
      <c r="F12" s="8">
        <f t="shared" si="0"/>
        <v>0</v>
      </c>
      <c r="G12" s="10"/>
      <c r="H12" s="7" t="s">
        <v>62</v>
      </c>
      <c r="I12" s="8">
        <f t="shared" si="1"/>
        <v>0</v>
      </c>
      <c r="J12" s="8">
        <f t="shared" si="2"/>
        <v>0</v>
      </c>
      <c r="L12">
        <f t="shared" si="3"/>
        <v>0</v>
      </c>
      <c r="M12">
        <f t="shared" si="4"/>
        <v>0</v>
      </c>
    </row>
    <row r="13" spans="1:13" ht="15">
      <c r="A13" s="140"/>
      <c r="B13" s="26" t="s">
        <v>2</v>
      </c>
      <c r="C13" s="95"/>
      <c r="D13" s="8"/>
      <c r="E13" s="106"/>
      <c r="F13" s="8">
        <f t="shared" si="0"/>
        <v>0</v>
      </c>
      <c r="G13" s="11"/>
      <c r="H13" s="7" t="s">
        <v>62</v>
      </c>
      <c r="I13" s="8">
        <f t="shared" si="1"/>
        <v>0</v>
      </c>
      <c r="J13" s="8">
        <f t="shared" si="2"/>
        <v>0</v>
      </c>
      <c r="L13">
        <f t="shared" si="3"/>
        <v>0</v>
      </c>
      <c r="M13">
        <f t="shared" si="4"/>
        <v>0</v>
      </c>
    </row>
    <row r="14" spans="1:13" ht="15">
      <c r="A14" s="140"/>
      <c r="B14" s="26" t="s">
        <v>2</v>
      </c>
      <c r="C14" s="95"/>
      <c r="D14" s="8"/>
      <c r="E14" s="106"/>
      <c r="F14" s="8">
        <f t="shared" si="0"/>
        <v>0</v>
      </c>
      <c r="G14" s="11"/>
      <c r="H14" s="7" t="s">
        <v>62</v>
      </c>
      <c r="I14" s="8">
        <f t="shared" si="1"/>
        <v>0</v>
      </c>
      <c r="J14" s="8">
        <f t="shared" si="2"/>
        <v>0</v>
      </c>
      <c r="L14">
        <f t="shared" si="3"/>
        <v>0</v>
      </c>
      <c r="M14">
        <f t="shared" si="4"/>
        <v>0</v>
      </c>
    </row>
    <row r="15" spans="1:13" ht="15">
      <c r="A15" s="140"/>
      <c r="B15" s="26"/>
      <c r="C15" s="95"/>
      <c r="D15" s="8"/>
      <c r="E15" s="106"/>
      <c r="F15" s="8">
        <f t="shared" si="0"/>
        <v>0</v>
      </c>
      <c r="G15" s="11"/>
      <c r="H15" s="7"/>
      <c r="I15" s="8">
        <f t="shared" si="1"/>
        <v>0</v>
      </c>
      <c r="J15" s="8">
        <f t="shared" si="2"/>
        <v>0</v>
      </c>
      <c r="L15">
        <f t="shared" si="3"/>
        <v>0</v>
      </c>
      <c r="M15">
        <f t="shared" si="4"/>
        <v>0</v>
      </c>
    </row>
    <row r="16" spans="1:13" ht="15">
      <c r="A16" s="140"/>
      <c r="B16" s="12"/>
      <c r="C16" s="12"/>
      <c r="D16" s="12"/>
      <c r="E16" s="12"/>
      <c r="F16" s="12"/>
      <c r="G16" s="12"/>
      <c r="H16" s="12" t="s">
        <v>26</v>
      </c>
      <c r="I16" s="13">
        <f>SUM(I9:I15)</f>
        <v>0</v>
      </c>
      <c r="J16" s="13">
        <f>SUM(J9:J15)</f>
        <v>0</v>
      </c>
      <c r="L16">
        <f>SUM(L9:L15)</f>
        <v>0</v>
      </c>
      <c r="M16">
        <f>SUM(M9:M15)</f>
        <v>0</v>
      </c>
    </row>
    <row r="17" spans="1:10" ht="5.25" customHeight="1">
      <c r="A17" s="140"/>
      <c r="B17" s="3"/>
      <c r="C17" s="3"/>
      <c r="D17" s="3"/>
      <c r="E17" s="3"/>
      <c r="F17" s="3"/>
      <c r="G17" s="3"/>
      <c r="H17" s="3"/>
      <c r="I17" s="3"/>
      <c r="J17" s="3"/>
    </row>
    <row r="18" spans="1:10" ht="45">
      <c r="A18" s="140"/>
      <c r="B18" s="14" t="s">
        <v>27</v>
      </c>
      <c r="C18" s="151" t="s">
        <v>28</v>
      </c>
      <c r="D18" s="151"/>
      <c r="E18" s="151"/>
      <c r="F18" s="15" t="s">
        <v>29</v>
      </c>
      <c r="G18" s="86" t="s">
        <v>30</v>
      </c>
      <c r="H18" s="5" t="s">
        <v>63</v>
      </c>
      <c r="I18" s="6" t="s">
        <v>61</v>
      </c>
      <c r="J18" s="113" t="s">
        <v>62</v>
      </c>
    </row>
    <row r="19" spans="1:10" ht="15">
      <c r="A19" s="140"/>
      <c r="B19" s="26" t="s">
        <v>56</v>
      </c>
      <c r="C19" s="145"/>
      <c r="D19" s="145"/>
      <c r="E19" s="145"/>
      <c r="F19" s="8"/>
      <c r="G19" s="106"/>
      <c r="H19" s="7" t="s">
        <v>61</v>
      </c>
      <c r="I19" s="8">
        <f>IF(H19="Request",F19*G19,0)</f>
        <v>0</v>
      </c>
      <c r="J19" s="8">
        <f>IF(H19="Match",F19*G19,0)</f>
        <v>0</v>
      </c>
    </row>
    <row r="20" spans="1:10" ht="15">
      <c r="A20" s="140"/>
      <c r="B20" s="26" t="s">
        <v>56</v>
      </c>
      <c r="C20" s="145"/>
      <c r="D20" s="145"/>
      <c r="E20" s="145"/>
      <c r="F20" s="8"/>
      <c r="G20" s="106"/>
      <c r="H20" s="7" t="s">
        <v>62</v>
      </c>
      <c r="I20" s="8">
        <f>IF(H20="Request",F20*G20,0)</f>
        <v>0</v>
      </c>
      <c r="J20" s="8">
        <f>IF(H20="Match",F20*G20,0)</f>
        <v>0</v>
      </c>
    </row>
    <row r="21" spans="1:10" ht="15">
      <c r="A21" s="140"/>
      <c r="B21" s="26" t="s">
        <v>56</v>
      </c>
      <c r="C21" s="145"/>
      <c r="D21" s="145"/>
      <c r="E21" s="145"/>
      <c r="F21" s="8"/>
      <c r="G21" s="106"/>
      <c r="H21" s="7"/>
      <c r="I21" s="8">
        <f>IF(H21="Request",F21*G21,0)</f>
        <v>0</v>
      </c>
      <c r="J21" s="8">
        <f>IF(H21="Match",F21*G21,0)</f>
        <v>0</v>
      </c>
    </row>
    <row r="22" spans="1:10" ht="15">
      <c r="A22" s="140"/>
      <c r="B22" s="12"/>
      <c r="C22" s="12"/>
      <c r="D22" s="12"/>
      <c r="E22" s="12"/>
      <c r="F22" s="12"/>
      <c r="G22" s="12"/>
      <c r="H22" s="12" t="s">
        <v>26</v>
      </c>
      <c r="I22" s="13">
        <f>SUM(I19:I21)</f>
        <v>0</v>
      </c>
      <c r="J22" s="13">
        <f>SUM(J19:J21)</f>
        <v>0</v>
      </c>
    </row>
    <row r="23" spans="1:10" ht="5.25" customHeight="1">
      <c r="A23" s="140"/>
      <c r="B23" s="3"/>
      <c r="C23" s="3"/>
      <c r="D23" s="3"/>
      <c r="E23" s="3"/>
      <c r="F23" s="3"/>
      <c r="G23" s="3"/>
      <c r="H23" s="3"/>
      <c r="I23" s="3"/>
      <c r="J23" s="3"/>
    </row>
    <row r="24" spans="1:10" ht="42.75" customHeight="1">
      <c r="A24" s="140"/>
      <c r="B24" s="17" t="s">
        <v>33</v>
      </c>
      <c r="C24" s="142" t="s">
        <v>133</v>
      </c>
      <c r="D24" s="142"/>
      <c r="E24" s="142"/>
      <c r="F24" s="142"/>
      <c r="G24" s="142"/>
      <c r="H24" s="142"/>
      <c r="I24" s="6" t="s">
        <v>61</v>
      </c>
      <c r="J24" s="113" t="s">
        <v>62</v>
      </c>
    </row>
    <row r="25" spans="1:10" ht="15">
      <c r="A25" s="140"/>
      <c r="B25" s="48" t="s">
        <v>6</v>
      </c>
      <c r="C25" s="145">
        <f>IF(I25+J25&gt;0,"Enter Description and Justification","")</f>
      </c>
      <c r="D25" s="145"/>
      <c r="E25" s="145"/>
      <c r="F25" s="145"/>
      <c r="G25" s="145"/>
      <c r="H25" s="145"/>
      <c r="I25" s="26"/>
      <c r="J25" s="7"/>
    </row>
    <row r="26" spans="1:10" ht="15">
      <c r="A26" s="140"/>
      <c r="B26" s="48" t="s">
        <v>6</v>
      </c>
      <c r="C26" s="145">
        <f>IF(I26+J26&gt;0,"Enter Description and Justification","")</f>
      </c>
      <c r="D26" s="145"/>
      <c r="E26" s="145"/>
      <c r="F26" s="145"/>
      <c r="G26" s="145"/>
      <c r="H26" s="145"/>
      <c r="I26" s="26"/>
      <c r="J26" s="7"/>
    </row>
    <row r="27" spans="1:10" ht="15">
      <c r="A27" s="140"/>
      <c r="B27" s="48" t="s">
        <v>7</v>
      </c>
      <c r="C27" s="145">
        <f>IF(I27+J27&gt;0,"Enter Description and Justification","")</f>
      </c>
      <c r="D27" s="145"/>
      <c r="E27" s="145"/>
      <c r="F27" s="145"/>
      <c r="G27" s="145"/>
      <c r="H27" s="145"/>
      <c r="I27" s="26"/>
      <c r="J27" s="7"/>
    </row>
    <row r="28" spans="1:10" ht="15">
      <c r="A28" s="140"/>
      <c r="B28" s="48"/>
      <c r="C28" s="145">
        <f>IF(I28+J28&gt;0,"Enter Description and Justification","")</f>
      </c>
      <c r="D28" s="145"/>
      <c r="E28" s="145"/>
      <c r="F28" s="145"/>
      <c r="G28" s="145"/>
      <c r="H28" s="145"/>
      <c r="I28" s="26"/>
      <c r="J28" s="7"/>
    </row>
    <row r="29" spans="1:10" ht="15">
      <c r="A29" s="140"/>
      <c r="B29" s="48"/>
      <c r="C29" s="145">
        <f>IF(I29+J29&gt;0,"Enter Description and Justification","")</f>
      </c>
      <c r="D29" s="145"/>
      <c r="E29" s="145"/>
      <c r="F29" s="145"/>
      <c r="G29" s="145"/>
      <c r="H29" s="145"/>
      <c r="I29" s="26"/>
      <c r="J29" s="7"/>
    </row>
    <row r="30" spans="1:10" ht="15">
      <c r="A30" s="140"/>
      <c r="B30" s="12"/>
      <c r="C30" s="27"/>
      <c r="D30" s="27"/>
      <c r="E30" s="27"/>
      <c r="F30" s="27"/>
      <c r="G30" s="27"/>
      <c r="H30" s="27" t="s">
        <v>26</v>
      </c>
      <c r="I30" s="13">
        <f>SUM(I24:I29)</f>
        <v>0</v>
      </c>
      <c r="J30" s="13">
        <f>SUM(J24:J29)</f>
        <v>0</v>
      </c>
    </row>
    <row r="31" spans="1:10" ht="6.75" customHeight="1">
      <c r="A31" s="140"/>
      <c r="B31" s="3"/>
      <c r="C31" s="3"/>
      <c r="D31" s="3"/>
      <c r="E31" s="3"/>
      <c r="F31" s="3"/>
      <c r="G31" s="3"/>
      <c r="H31" s="3"/>
      <c r="I31" s="3"/>
      <c r="J31" s="3"/>
    </row>
    <row r="32" spans="1:10" ht="15">
      <c r="A32" s="140"/>
      <c r="B32" s="14" t="s">
        <v>35</v>
      </c>
      <c r="C32" s="150" t="s">
        <v>28</v>
      </c>
      <c r="D32" s="150"/>
      <c r="E32" s="150"/>
      <c r="F32" s="150"/>
      <c r="G32" s="150"/>
      <c r="H32" s="14"/>
      <c r="I32" s="6" t="s">
        <v>61</v>
      </c>
      <c r="J32" s="113" t="s">
        <v>62</v>
      </c>
    </row>
    <row r="33" spans="1:10" ht="15">
      <c r="A33" s="140"/>
      <c r="B33" s="26" t="s">
        <v>35</v>
      </c>
      <c r="C33" s="136">
        <f>IF(I33+J33&gt;0,"Enter description and justification","")</f>
      </c>
      <c r="D33" s="137"/>
      <c r="E33" s="137"/>
      <c r="F33" s="137"/>
      <c r="G33" s="138"/>
      <c r="H33" s="7"/>
      <c r="I33" s="8">
        <f>IF(H33="Lead",Subcontractor!H45,0)</f>
        <v>0</v>
      </c>
      <c r="J33" s="8">
        <f>IF(H33="Partner",Subcontractor!H45,0)</f>
        <v>0</v>
      </c>
    </row>
    <row r="34" spans="1:10" ht="15">
      <c r="A34" s="140"/>
      <c r="B34" s="26"/>
      <c r="C34" s="136">
        <f>IF(I34+J34&gt;0,"Enter description and justification","")</f>
      </c>
      <c r="D34" s="137"/>
      <c r="E34" s="137"/>
      <c r="F34" s="137"/>
      <c r="G34" s="138"/>
      <c r="H34" s="7"/>
      <c r="I34" s="8">
        <f>IF(H34="Lead",Subcontractor!#REF!,0)</f>
        <v>0</v>
      </c>
      <c r="J34" s="8">
        <f>IF(H34="Partner",Subcontractor!H45,0)</f>
        <v>0</v>
      </c>
    </row>
    <row r="35" spans="1:10" ht="15">
      <c r="A35" s="140"/>
      <c r="B35" s="12"/>
      <c r="C35" s="12"/>
      <c r="D35" s="12"/>
      <c r="E35" s="12"/>
      <c r="F35" s="12"/>
      <c r="G35" s="12"/>
      <c r="H35" s="12" t="s">
        <v>26</v>
      </c>
      <c r="I35" s="13">
        <f>SUM(I33:I34)</f>
        <v>0</v>
      </c>
      <c r="J35" s="13">
        <f>SUM(J33:J34)</f>
        <v>0</v>
      </c>
    </row>
    <row r="36" spans="1:10" ht="3" customHeight="1">
      <c r="A36" s="140"/>
      <c r="B36" s="3"/>
      <c r="C36" s="3"/>
      <c r="D36" s="3"/>
      <c r="E36" s="3"/>
      <c r="F36" s="3"/>
      <c r="G36" s="3"/>
      <c r="H36" s="3"/>
      <c r="I36" s="3"/>
      <c r="J36" s="3"/>
    </row>
    <row r="37" spans="1:10" ht="15">
      <c r="A37" s="140"/>
      <c r="B37" s="19"/>
      <c r="C37" s="19"/>
      <c r="D37" s="19"/>
      <c r="E37" s="19"/>
      <c r="F37" s="19"/>
      <c r="G37" s="19"/>
      <c r="H37" s="20" t="s">
        <v>66</v>
      </c>
      <c r="I37" s="21">
        <f>I30+I22+I16+I35</f>
        <v>0</v>
      </c>
      <c r="J37" s="114">
        <f>J30+J22+J16+J35</f>
        <v>0</v>
      </c>
    </row>
    <row r="38" spans="1:10" ht="30">
      <c r="A38" s="140"/>
      <c r="B38" s="14" t="s">
        <v>36</v>
      </c>
      <c r="C38" s="143" t="s">
        <v>37</v>
      </c>
      <c r="D38" s="143"/>
      <c r="E38" s="107" t="s">
        <v>38</v>
      </c>
      <c r="F38" s="144" t="s">
        <v>39</v>
      </c>
      <c r="G38" s="144"/>
      <c r="H38" s="14"/>
      <c r="I38" s="6" t="s">
        <v>61</v>
      </c>
      <c r="J38" s="113" t="s">
        <v>62</v>
      </c>
    </row>
    <row r="39" spans="1:10" ht="15">
      <c r="A39" s="140"/>
      <c r="B39" s="26" t="s">
        <v>125</v>
      </c>
      <c r="C39" s="145"/>
      <c r="D39" s="145"/>
      <c r="E39" s="49"/>
      <c r="F39" s="146">
        <f>IF(C39="MTDC (Everyone except OIT)",$I$16+$I$30+(IF(I33&gt;25000,25000,I33))+(IF(I34&gt;25000,25000,I34)),$I$16)</f>
        <v>0</v>
      </c>
      <c r="G39" s="147"/>
      <c r="H39" s="7"/>
      <c r="I39" s="8">
        <f>F39*E39</f>
        <v>0</v>
      </c>
      <c r="J39" s="8"/>
    </row>
    <row r="40" spans="1:10" ht="15">
      <c r="A40" s="140"/>
      <c r="B40" s="26" t="s">
        <v>72</v>
      </c>
      <c r="C40" s="145"/>
      <c r="D40" s="145"/>
      <c r="E40" s="49"/>
      <c r="F40" s="146">
        <f>IF(C40="MTDC (Everyone except OIT)",$J$16+$J$30+(IF(J33&gt;25000,25000,J33))+(IF(J34&gt;25000,25000,J34)),$J$16)</f>
        <v>0</v>
      </c>
      <c r="G40" s="147"/>
      <c r="H40" s="7"/>
      <c r="I40" s="8"/>
      <c r="J40" s="8">
        <f>F40*E40</f>
        <v>0</v>
      </c>
    </row>
    <row r="41" spans="1:10" ht="15">
      <c r="A41" s="140"/>
      <c r="B41" s="12"/>
      <c r="C41" s="12"/>
      <c r="D41" s="12"/>
      <c r="E41" s="12"/>
      <c r="F41" s="159" t="s">
        <v>67</v>
      </c>
      <c r="G41" s="159"/>
      <c r="H41" s="160"/>
      <c r="I41" s="13">
        <f>SUM(I39:I40)</f>
        <v>0</v>
      </c>
      <c r="J41" s="13">
        <f>SUM(J39:J40)</f>
        <v>0</v>
      </c>
    </row>
    <row r="42" spans="1:10" ht="4.5" customHeight="1">
      <c r="A42" s="140"/>
      <c r="B42" s="3"/>
      <c r="C42" s="3"/>
      <c r="D42" s="3"/>
      <c r="E42" s="3"/>
      <c r="F42" s="3"/>
      <c r="G42" s="3"/>
      <c r="H42" s="3"/>
      <c r="I42" s="3"/>
      <c r="J42" s="3"/>
    </row>
    <row r="43" spans="1:10" ht="16.5" thickBot="1">
      <c r="A43" s="141"/>
      <c r="B43" s="19"/>
      <c r="C43" s="19"/>
      <c r="D43" s="19"/>
      <c r="E43" s="19"/>
      <c r="F43" s="19"/>
      <c r="G43" s="51"/>
      <c r="H43" s="52" t="s">
        <v>126</v>
      </c>
      <c r="I43" s="53">
        <f>I37+I41</f>
        <v>0</v>
      </c>
      <c r="J43" s="115">
        <f>J37+J41</f>
        <v>0</v>
      </c>
    </row>
    <row r="44" ht="15.75" thickBot="1"/>
    <row r="45" spans="1:10" ht="15">
      <c r="A45" s="152" t="s">
        <v>123</v>
      </c>
      <c r="B45" s="96" t="s">
        <v>73</v>
      </c>
      <c r="C45" s="155" t="s">
        <v>81</v>
      </c>
      <c r="D45" s="155"/>
      <c r="E45" s="161" t="s">
        <v>80</v>
      </c>
      <c r="F45" s="161"/>
      <c r="G45" s="161"/>
      <c r="H45" s="161"/>
      <c r="I45" s="96" t="s">
        <v>82</v>
      </c>
      <c r="J45" s="97" t="s">
        <v>62</v>
      </c>
    </row>
    <row r="46" spans="1:10" ht="15">
      <c r="A46" s="153"/>
      <c r="B46" s="26" t="s">
        <v>73</v>
      </c>
      <c r="C46" s="145"/>
      <c r="D46" s="145"/>
      <c r="E46" s="145"/>
      <c r="F46" s="145"/>
      <c r="G46" s="145"/>
      <c r="H46" s="145"/>
      <c r="I46" s="7"/>
      <c r="J46" s="8"/>
    </row>
    <row r="47" spans="1:10" ht="15">
      <c r="A47" s="153"/>
      <c r="B47" s="26" t="s">
        <v>73</v>
      </c>
      <c r="C47" s="145"/>
      <c r="D47" s="145"/>
      <c r="E47" s="145"/>
      <c r="F47" s="145"/>
      <c r="G47" s="145"/>
      <c r="H47" s="145"/>
      <c r="I47" s="7"/>
      <c r="J47" s="8"/>
    </row>
    <row r="48" spans="1:10" ht="15">
      <c r="A48" s="153"/>
      <c r="B48" s="26" t="s">
        <v>73</v>
      </c>
      <c r="C48" s="145"/>
      <c r="D48" s="145"/>
      <c r="E48" s="145"/>
      <c r="F48" s="145"/>
      <c r="G48" s="145"/>
      <c r="H48" s="145"/>
      <c r="I48" s="7"/>
      <c r="J48" s="8"/>
    </row>
    <row r="49" spans="1:10" ht="15">
      <c r="A49" s="153"/>
      <c r="B49" s="26" t="s">
        <v>73</v>
      </c>
      <c r="C49" s="145"/>
      <c r="D49" s="145"/>
      <c r="E49" s="145"/>
      <c r="F49" s="145"/>
      <c r="G49" s="145"/>
      <c r="H49" s="145"/>
      <c r="I49" s="7"/>
      <c r="J49" s="8"/>
    </row>
    <row r="50" spans="1:10" ht="15">
      <c r="A50" s="153"/>
      <c r="B50" s="26" t="s">
        <v>73</v>
      </c>
      <c r="C50" s="145"/>
      <c r="D50" s="145"/>
      <c r="E50" s="145"/>
      <c r="F50" s="145"/>
      <c r="G50" s="145"/>
      <c r="H50" s="145"/>
      <c r="I50" s="7"/>
      <c r="J50" s="8"/>
    </row>
    <row r="51" spans="1:10" ht="15">
      <c r="A51" s="153"/>
      <c r="B51" s="26" t="s">
        <v>73</v>
      </c>
      <c r="C51" s="145"/>
      <c r="D51" s="145"/>
      <c r="E51" s="145"/>
      <c r="F51" s="145"/>
      <c r="G51" s="145"/>
      <c r="H51" s="145"/>
      <c r="I51" s="7"/>
      <c r="J51" s="8"/>
    </row>
    <row r="52" spans="1:10" ht="15">
      <c r="A52" s="153"/>
      <c r="B52" s="26" t="s">
        <v>73</v>
      </c>
      <c r="C52" s="145"/>
      <c r="D52" s="145"/>
      <c r="E52" s="145"/>
      <c r="F52" s="145"/>
      <c r="G52" s="145"/>
      <c r="H52" s="145"/>
      <c r="I52" s="7"/>
      <c r="J52" s="7"/>
    </row>
    <row r="53" spans="1:10" ht="15.75" thickBot="1">
      <c r="A53" s="154"/>
      <c r="B53" s="156" t="s">
        <v>85</v>
      </c>
      <c r="C53" s="157"/>
      <c r="D53" s="157"/>
      <c r="E53" s="157"/>
      <c r="F53" s="157"/>
      <c r="G53" s="157"/>
      <c r="H53" s="157"/>
      <c r="I53" s="158"/>
      <c r="J53" s="13">
        <f>SUM(J46:J52)</f>
        <v>0</v>
      </c>
    </row>
    <row r="54" spans="2:10" ht="14.25">
      <c r="B54" s="3"/>
      <c r="C54" s="3"/>
      <c r="D54" s="3"/>
      <c r="E54" s="3"/>
      <c r="F54" s="3"/>
      <c r="G54" s="3"/>
      <c r="H54" s="3"/>
      <c r="I54" s="3"/>
      <c r="J54" s="3"/>
    </row>
    <row r="55" spans="2:10" ht="15">
      <c r="B55" s="55"/>
      <c r="C55" s="55"/>
      <c r="D55" s="55"/>
      <c r="E55" s="55"/>
      <c r="F55" s="55"/>
      <c r="G55" s="98"/>
      <c r="H55" s="99" t="s">
        <v>127</v>
      </c>
      <c r="I55" s="100">
        <f>I43+I53</f>
        <v>0</v>
      </c>
      <c r="J55" s="100">
        <f>J43+J53</f>
        <v>0</v>
      </c>
    </row>
    <row r="56" ht="15" thickBot="1"/>
    <row r="57" spans="2:10" ht="14.25">
      <c r="B57" s="189" t="s">
        <v>177</v>
      </c>
      <c r="C57" s="194" t="s">
        <v>178</v>
      </c>
      <c r="D57" s="174"/>
      <c r="E57" s="174"/>
      <c r="F57" s="174"/>
      <c r="G57" s="174"/>
      <c r="H57" s="174"/>
      <c r="I57" s="192" t="s">
        <v>61</v>
      </c>
      <c r="J57" s="193" t="s">
        <v>62</v>
      </c>
    </row>
    <row r="58" spans="2:10" ht="14.25">
      <c r="B58" s="190"/>
      <c r="C58" s="195"/>
      <c r="D58" s="175"/>
      <c r="E58" s="175"/>
      <c r="F58" s="176" t="s">
        <v>0</v>
      </c>
      <c r="G58" s="176"/>
      <c r="H58" s="176"/>
      <c r="I58" s="177">
        <f>Summary!D10</f>
        <v>0</v>
      </c>
      <c r="J58" s="178">
        <f>Summary!H10</f>
        <v>0</v>
      </c>
    </row>
    <row r="59" spans="2:10" ht="14.25">
      <c r="B59" s="190"/>
      <c r="C59" s="195"/>
      <c r="D59" s="175"/>
      <c r="E59" s="175"/>
      <c r="F59" s="176" t="s">
        <v>1</v>
      </c>
      <c r="G59" s="176"/>
      <c r="H59" s="176"/>
      <c r="I59" s="177">
        <f>Summary!D11</f>
        <v>0</v>
      </c>
      <c r="J59" s="178">
        <f>Summary!H11</f>
        <v>0</v>
      </c>
    </row>
    <row r="60" spans="2:10" ht="14.25">
      <c r="B60" s="190"/>
      <c r="C60" s="195"/>
      <c r="D60" s="175"/>
      <c r="E60" s="175"/>
      <c r="F60" s="176" t="s">
        <v>2</v>
      </c>
      <c r="G60" s="176"/>
      <c r="H60" s="176"/>
      <c r="I60" s="177">
        <f>Summary!D12</f>
        <v>0</v>
      </c>
      <c r="J60" s="178">
        <f>Summary!H12</f>
        <v>0</v>
      </c>
    </row>
    <row r="61" spans="2:10" ht="14.25">
      <c r="B61" s="190"/>
      <c r="C61" s="195"/>
      <c r="D61" s="175"/>
      <c r="E61" s="175"/>
      <c r="F61" s="176" t="s">
        <v>3</v>
      </c>
      <c r="G61" s="176"/>
      <c r="H61" s="176"/>
      <c r="I61" s="177">
        <f>Summary!D13</f>
        <v>0</v>
      </c>
      <c r="J61" s="178">
        <f>Summary!H13</f>
        <v>0</v>
      </c>
    </row>
    <row r="62" spans="2:10" ht="14.25">
      <c r="B62" s="190"/>
      <c r="C62" s="195"/>
      <c r="D62" s="175"/>
      <c r="E62" s="175"/>
      <c r="F62" s="179" t="s">
        <v>4</v>
      </c>
      <c r="G62" s="179"/>
      <c r="H62" s="179"/>
      <c r="I62" s="177">
        <f>Summary!D14</f>
        <v>0</v>
      </c>
      <c r="J62" s="178">
        <f>Summary!H14</f>
        <v>0</v>
      </c>
    </row>
    <row r="63" spans="2:10" ht="14.25">
      <c r="B63" s="190"/>
      <c r="C63" s="195"/>
      <c r="D63" s="175"/>
      <c r="E63" s="175"/>
      <c r="F63" s="176" t="s">
        <v>6</v>
      </c>
      <c r="G63" s="176"/>
      <c r="H63" s="176"/>
      <c r="I63" s="177">
        <f>Summary!D15</f>
        <v>0</v>
      </c>
      <c r="J63" s="178">
        <f>Summary!H15</f>
        <v>0</v>
      </c>
    </row>
    <row r="64" spans="2:10" ht="14.25">
      <c r="B64" s="190"/>
      <c r="C64" s="195"/>
      <c r="D64" s="175"/>
      <c r="E64" s="175"/>
      <c r="F64" s="176" t="s">
        <v>7</v>
      </c>
      <c r="G64" s="176"/>
      <c r="H64" s="176"/>
      <c r="I64" s="177">
        <f>Summary!D16</f>
        <v>0</v>
      </c>
      <c r="J64" s="178">
        <f>Summary!H16</f>
        <v>0</v>
      </c>
    </row>
    <row r="65" spans="2:10" ht="14.25">
      <c r="B65" s="190"/>
      <c r="C65" s="195"/>
      <c r="D65" s="175"/>
      <c r="E65" s="175"/>
      <c r="F65" s="176" t="s">
        <v>90</v>
      </c>
      <c r="G65" s="176"/>
      <c r="H65" s="176"/>
      <c r="I65" s="177">
        <f>Summary!D17</f>
        <v>0</v>
      </c>
      <c r="J65" s="178">
        <f>Summary!H17</f>
        <v>0</v>
      </c>
    </row>
    <row r="66" spans="2:10" ht="14.25">
      <c r="B66" s="190"/>
      <c r="C66" s="195"/>
      <c r="D66" s="175"/>
      <c r="E66" s="175"/>
      <c r="F66" s="176" t="s">
        <v>88</v>
      </c>
      <c r="G66" s="176"/>
      <c r="H66" s="176"/>
      <c r="I66" s="177">
        <f>Summary!D18</f>
        <v>0</v>
      </c>
      <c r="J66" s="178">
        <f>Summary!H18</f>
        <v>0</v>
      </c>
    </row>
    <row r="67" spans="2:10" ht="14.25">
      <c r="B67" s="190"/>
      <c r="C67" s="195"/>
      <c r="D67" s="175"/>
      <c r="E67" s="175"/>
      <c r="F67" s="176" t="s">
        <v>89</v>
      </c>
      <c r="G67" s="176"/>
      <c r="H67" s="176"/>
      <c r="I67" s="177">
        <f>Summary!D19</f>
        <v>0</v>
      </c>
      <c r="J67" s="178">
        <f>Summary!H19</f>
        <v>0</v>
      </c>
    </row>
    <row r="68" spans="2:10" ht="14.25">
      <c r="B68" s="190"/>
      <c r="C68" s="195"/>
      <c r="D68" s="180"/>
      <c r="E68" s="180"/>
      <c r="F68" s="181" t="s">
        <v>174</v>
      </c>
      <c r="G68" s="181"/>
      <c r="H68" s="181"/>
      <c r="I68" s="182">
        <f>SUM(I66:I67)</f>
        <v>0</v>
      </c>
      <c r="J68" s="183">
        <f>SUM(J66:J67)</f>
        <v>0</v>
      </c>
    </row>
    <row r="69" spans="2:10" ht="14.25">
      <c r="B69" s="190"/>
      <c r="C69" s="195"/>
      <c r="D69" s="175"/>
      <c r="E69" s="175"/>
      <c r="F69" s="176" t="s">
        <v>175</v>
      </c>
      <c r="G69" s="176"/>
      <c r="H69" s="176"/>
      <c r="I69" s="176"/>
      <c r="J69" s="184">
        <f>J53</f>
        <v>0</v>
      </c>
    </row>
    <row r="70" spans="2:10" ht="15" thickBot="1">
      <c r="B70" s="191"/>
      <c r="C70" s="196"/>
      <c r="D70" s="185"/>
      <c r="E70" s="185"/>
      <c r="F70" s="186" t="s">
        <v>176</v>
      </c>
      <c r="G70" s="186"/>
      <c r="H70" s="186"/>
      <c r="I70" s="187">
        <f>I68+I69</f>
        <v>0</v>
      </c>
      <c r="J70" s="188">
        <f>J68+J69</f>
        <v>0</v>
      </c>
    </row>
  </sheetData>
  <sheetProtection/>
  <mergeCells count="57">
    <mergeCell ref="F66:H66"/>
    <mergeCell ref="F67:H67"/>
    <mergeCell ref="F68:H68"/>
    <mergeCell ref="F69:I69"/>
    <mergeCell ref="F70:H70"/>
    <mergeCell ref="B57:B70"/>
    <mergeCell ref="C57:C70"/>
    <mergeCell ref="F58:H58"/>
    <mergeCell ref="F59:H59"/>
    <mergeCell ref="F60:H60"/>
    <mergeCell ref="F61:H61"/>
    <mergeCell ref="F62:H62"/>
    <mergeCell ref="F63:H63"/>
    <mergeCell ref="F64:H64"/>
    <mergeCell ref="F65:H65"/>
    <mergeCell ref="C52:D52"/>
    <mergeCell ref="E52:H52"/>
    <mergeCell ref="B53:I53"/>
    <mergeCell ref="C49:D49"/>
    <mergeCell ref="E49:H49"/>
    <mergeCell ref="C50:D50"/>
    <mergeCell ref="E50:H50"/>
    <mergeCell ref="C51:D51"/>
    <mergeCell ref="E51:H51"/>
    <mergeCell ref="F41:H41"/>
    <mergeCell ref="A45:A53"/>
    <mergeCell ref="C45:D45"/>
    <mergeCell ref="E45:H45"/>
    <mergeCell ref="C46:D46"/>
    <mergeCell ref="E46:H46"/>
    <mergeCell ref="C47:D47"/>
    <mergeCell ref="E47:H47"/>
    <mergeCell ref="C48:D48"/>
    <mergeCell ref="E48:H48"/>
    <mergeCell ref="C34:G34"/>
    <mergeCell ref="C38:D38"/>
    <mergeCell ref="F38:G38"/>
    <mergeCell ref="C39:D39"/>
    <mergeCell ref="F39:G39"/>
    <mergeCell ref="C40:D40"/>
    <mergeCell ref="F40:G40"/>
    <mergeCell ref="C1:E1"/>
    <mergeCell ref="I1:J1"/>
    <mergeCell ref="I2:J2"/>
    <mergeCell ref="C28:H28"/>
    <mergeCell ref="C29:H29"/>
    <mergeCell ref="C32:G32"/>
    <mergeCell ref="A8:A43"/>
    <mergeCell ref="C18:E18"/>
    <mergeCell ref="C19:E19"/>
    <mergeCell ref="C20:E20"/>
    <mergeCell ref="C21:E21"/>
    <mergeCell ref="C24:H24"/>
    <mergeCell ref="C25:H25"/>
    <mergeCell ref="C26:H26"/>
    <mergeCell ref="C27:H27"/>
    <mergeCell ref="C33:G33"/>
  </mergeCells>
  <conditionalFormatting sqref="C1">
    <cfRule type="containsText" priority="14" dxfId="32" operator="containsText" text="Enter project title">
      <formula>NOT(ISERROR(SEARCH("Enter project title",C1)))</formula>
    </cfRule>
  </conditionalFormatting>
  <conditionalFormatting sqref="C2">
    <cfRule type="containsText" priority="13" dxfId="32" operator="containsText" text="enter start date">
      <formula>NOT(ISERROR(SEARCH("enter start date",C2)))</formula>
    </cfRule>
  </conditionalFormatting>
  <conditionalFormatting sqref="C3">
    <cfRule type="containsText" priority="12" dxfId="32" operator="containsText" text="enter end date">
      <formula>NOT(ISERROR(SEARCH("enter end date",C3)))</formula>
    </cfRule>
  </conditionalFormatting>
  <conditionalFormatting sqref="I1">
    <cfRule type="containsBlanks" priority="11" dxfId="0">
      <formula>LEN(TRIM(I1))=0</formula>
    </cfRule>
  </conditionalFormatting>
  <conditionalFormatting sqref="C25:H29">
    <cfRule type="containsText" priority="9" dxfId="32" operator="containsText" text="Enter">
      <formula>NOT(ISERROR(SEARCH("Enter",C25)))</formula>
    </cfRule>
  </conditionalFormatting>
  <conditionalFormatting sqref="C33:G34">
    <cfRule type="containsText" priority="6" dxfId="32" operator="containsText" text="Enter">
      <formula>NOT(ISERROR(SEARCH("Enter",C33)))</formula>
    </cfRule>
  </conditionalFormatting>
  <conditionalFormatting sqref="I2">
    <cfRule type="containsText" priority="5" dxfId="32" operator="containsText" text="lead PI name">
      <formula>NOT(ISERROR(SEARCH("lead PI name",I2)))</formula>
    </cfRule>
  </conditionalFormatting>
  <conditionalFormatting sqref="I2:J2">
    <cfRule type="containsText" priority="4" dxfId="32" operator="containsText" stopIfTrue="1" text="Enter PI Name">
      <formula>NOT(ISERROR(SEARCH("Enter PI Name",I2)))</formula>
    </cfRule>
  </conditionalFormatting>
  <conditionalFormatting sqref="E39:E40">
    <cfRule type="containsBlanks" priority="2" dxfId="0" stopIfTrue="1">
      <formula>LEN(TRIM(E39))=0</formula>
    </cfRule>
  </conditionalFormatting>
  <conditionalFormatting sqref="C39:D40">
    <cfRule type="containsBlanks" priority="1" dxfId="0" stopIfTrue="1">
      <formula>LEN(TRIM(C39))=0</formula>
    </cfRule>
  </conditionalFormatting>
  <dataValidations count="7">
    <dataValidation type="list" allowBlank="1" showInputMessage="1" showErrorMessage="1" sqref="H33:H34 H9:H15 H19:H21">
      <formula1>_Type</formula1>
    </dataValidation>
    <dataValidation type="list" allowBlank="1" showInputMessage="1" showErrorMessage="1" sqref="B9:B15">
      <formula1>_Personnel</formula1>
    </dataValidation>
    <dataValidation type="list" allowBlank="1" showInputMessage="1" showErrorMessage="1" sqref="I1">
      <formula1>_Partners</formula1>
    </dataValidation>
    <dataValidation type="list" allowBlank="1" showInputMessage="1" showErrorMessage="1" sqref="C39:D40">
      <formula1>_allocation</formula1>
    </dataValidation>
    <dataValidation type="list" allowBlank="1" showInputMessage="1" showErrorMessage="1" sqref="I46:I52">
      <formula1>_sourcetype</formula1>
    </dataValidation>
    <dataValidation type="list" allowBlank="1" showInputMessage="1" showErrorMessage="1" sqref="C46:D52">
      <formula1>_Source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rowBreaks count="1" manualBreakCount="1">
    <brk id="55" max="255" man="1"/>
  </rowBreaks>
  <legacyDrawing r:id="rId2"/>
</worksheet>
</file>

<file path=xl/worksheets/sheet4.xml><?xml version="1.0" encoding="utf-8"?>
<worksheet xmlns="http://schemas.openxmlformats.org/spreadsheetml/2006/main" xmlns:r="http://schemas.openxmlformats.org/officeDocument/2006/relationships">
  <sheetPr>
    <tabColor theme="4" tint="-0.4999699890613556"/>
    <pageSetUpPr fitToPage="1"/>
  </sheetPr>
  <dimension ref="A1:N28"/>
  <sheetViews>
    <sheetView zoomScalePageLayoutView="0" workbookViewId="0" topLeftCell="A1">
      <selection activeCell="A10" sqref="A10:A19"/>
    </sheetView>
  </sheetViews>
  <sheetFormatPr defaultColWidth="9.140625" defaultRowHeight="15"/>
  <cols>
    <col min="1" max="1" width="24.7109375" style="0" customWidth="1"/>
    <col min="2" max="2" width="19.28125" style="0" customWidth="1"/>
    <col min="3" max="4" width="13.7109375" style="0" customWidth="1"/>
    <col min="5" max="5" width="5.57421875" style="0" customWidth="1"/>
    <col min="6" max="7" width="12.7109375" style="0" bestFit="1" customWidth="1"/>
    <col min="8" max="8" width="13.421875" style="0" bestFit="1" customWidth="1"/>
    <col min="10" max="10" width="20.140625" style="0" hidden="1" customWidth="1"/>
    <col min="11" max="11" width="26.00390625" style="0" hidden="1" customWidth="1"/>
    <col min="13" max="13" width="15.8515625" style="0" bestFit="1" customWidth="1"/>
    <col min="14" max="14" width="18.8515625" style="0" bestFit="1" customWidth="1"/>
  </cols>
  <sheetData>
    <row r="1" spans="1:14" ht="14.25">
      <c r="A1" s="82" t="s">
        <v>9</v>
      </c>
      <c r="B1" s="164" t="str">
        <f>'Lead Budget'!C1</f>
        <v>Enter project title</v>
      </c>
      <c r="C1" s="164"/>
      <c r="D1" s="164"/>
      <c r="E1" s="71"/>
      <c r="F1" s="72" t="s">
        <v>10</v>
      </c>
      <c r="G1" s="72" t="s">
        <v>129</v>
      </c>
      <c r="H1" s="73" t="s">
        <v>130</v>
      </c>
      <c r="M1" s="133" t="s">
        <v>164</v>
      </c>
      <c r="N1" s="134" t="s">
        <v>165</v>
      </c>
    </row>
    <row r="2" spans="1:14" ht="14.25">
      <c r="A2" s="83" t="s">
        <v>11</v>
      </c>
      <c r="B2" s="75" t="str">
        <f>'Lead Budget'!C2</f>
        <v>enter start date</v>
      </c>
      <c r="C2" s="75"/>
      <c r="D2" s="75"/>
      <c r="E2" s="74" t="s">
        <v>12</v>
      </c>
      <c r="F2" s="75">
        <f>'Lead Budget'!I1</f>
        <v>0</v>
      </c>
      <c r="G2" s="75">
        <f>'Partner 1 Budget'!I1</f>
        <v>0</v>
      </c>
      <c r="H2" s="76">
        <f>'Partner 2 Budget'!I1</f>
        <v>0</v>
      </c>
      <c r="M2" s="130" t="s">
        <v>166</v>
      </c>
      <c r="N2" s="131" t="s">
        <v>167</v>
      </c>
    </row>
    <row r="3" spans="1:14" ht="14.25">
      <c r="A3" s="83" t="s">
        <v>13</v>
      </c>
      <c r="B3" s="75" t="str">
        <f>'Lead Budget'!C3</f>
        <v>enter end date</v>
      </c>
      <c r="C3" s="75"/>
      <c r="D3" s="75"/>
      <c r="E3" s="74" t="s">
        <v>14</v>
      </c>
      <c r="F3" s="75" t="str">
        <f>'Lead Budget'!I2</f>
        <v>Enter PI Name</v>
      </c>
      <c r="G3" s="75" t="str">
        <f>'Partner 1 Budget'!I2</f>
        <v>Enter PI Name</v>
      </c>
      <c r="H3" s="76" t="str">
        <f>'Partner 2 Budget'!I2</f>
        <v>Enter PI Name</v>
      </c>
      <c r="M3" s="130" t="s">
        <v>168</v>
      </c>
      <c r="N3" s="132" t="s">
        <v>169</v>
      </c>
    </row>
    <row r="4" spans="1:14" ht="14.25">
      <c r="A4" s="84" t="s">
        <v>15</v>
      </c>
      <c r="B4" s="78">
        <f>'Lead Budget'!C4</f>
        <v>0</v>
      </c>
      <c r="C4" s="116"/>
      <c r="D4" s="116"/>
      <c r="E4" s="77" t="s">
        <v>16</v>
      </c>
      <c r="F4" s="78">
        <f>'Lead Budget'!I5</f>
        <v>0</v>
      </c>
      <c r="G4" s="78">
        <f>'Partner 1 Budget'!I5</f>
        <v>0</v>
      </c>
      <c r="H4" s="79">
        <f>'Partner 2 Budget'!I5</f>
        <v>0</v>
      </c>
      <c r="M4" s="130" t="s">
        <v>170</v>
      </c>
      <c r="N4" s="132" t="s">
        <v>169</v>
      </c>
    </row>
    <row r="5" spans="1:14" ht="14.25">
      <c r="A5" s="102" t="s">
        <v>17</v>
      </c>
      <c r="B5" s="105">
        <f>'Lead Budget'!C5</f>
        <v>0</v>
      </c>
      <c r="C5" s="117"/>
      <c r="D5" s="117"/>
      <c r="E5" s="104" t="s">
        <v>18</v>
      </c>
      <c r="F5" s="105">
        <f>'Lead Budget'!J5</f>
        <v>0</v>
      </c>
      <c r="G5" s="105">
        <f>'Partner 1 Budget'!J5</f>
        <v>0</v>
      </c>
      <c r="H5" s="103">
        <f>'Partner 2 Budget'!J5</f>
        <v>0</v>
      </c>
      <c r="M5" s="130" t="s">
        <v>171</v>
      </c>
      <c r="N5" s="132" t="s">
        <v>169</v>
      </c>
    </row>
    <row r="6" spans="1:14" ht="14.25">
      <c r="A6" s="85" t="s">
        <v>86</v>
      </c>
      <c r="B6" s="81" t="e">
        <f>'Lead Budget'!C6</f>
        <v>#DIV/0!</v>
      </c>
      <c r="C6" s="118"/>
      <c r="D6" s="118"/>
      <c r="E6" s="80" t="s">
        <v>86</v>
      </c>
      <c r="F6" s="81" t="e">
        <f>F5/F4</f>
        <v>#DIV/0!</v>
      </c>
      <c r="G6" s="81" t="e">
        <f>G5/G4</f>
        <v>#DIV/0!</v>
      </c>
      <c r="H6" s="81" t="e">
        <f>H5/H4</f>
        <v>#DIV/0!</v>
      </c>
      <c r="J6" t="s">
        <v>42</v>
      </c>
      <c r="K6" s="22" t="s">
        <v>47</v>
      </c>
      <c r="M6" s="130" t="s">
        <v>172</v>
      </c>
      <c r="N6" s="132" t="s">
        <v>169</v>
      </c>
    </row>
    <row r="7" spans="1:14" ht="14.25">
      <c r="A7" s="2"/>
      <c r="J7" t="s">
        <v>43</v>
      </c>
      <c r="K7" s="22" t="s">
        <v>47</v>
      </c>
      <c r="M7" s="130"/>
      <c r="N7" s="130"/>
    </row>
    <row r="8" spans="2:11" ht="14.25">
      <c r="B8" s="163" t="s">
        <v>61</v>
      </c>
      <c r="C8" s="163"/>
      <c r="D8" s="163"/>
      <c r="F8" s="162" t="s">
        <v>62</v>
      </c>
      <c r="G8" s="162"/>
      <c r="H8" s="162"/>
      <c r="J8" t="s">
        <v>44</v>
      </c>
      <c r="K8" s="22" t="s">
        <v>47</v>
      </c>
    </row>
    <row r="9" spans="2:11" ht="14.25">
      <c r="B9" s="61" t="s">
        <v>10</v>
      </c>
      <c r="C9" s="61" t="s">
        <v>129</v>
      </c>
      <c r="D9" s="61" t="s">
        <v>130</v>
      </c>
      <c r="F9" s="61" t="s">
        <v>10</v>
      </c>
      <c r="G9" s="61" t="s">
        <v>129</v>
      </c>
      <c r="H9" s="61" t="s">
        <v>130</v>
      </c>
      <c r="J9" t="s">
        <v>41</v>
      </c>
      <c r="K9" s="22" t="s">
        <v>40</v>
      </c>
    </row>
    <row r="10" spans="1:11" ht="14.25">
      <c r="A10" t="s">
        <v>0</v>
      </c>
      <c r="B10" s="60">
        <f>_xlfn.SUMIFS('Lead Budget'!$F$9:$F$18,'Lead Budget'!$B$9:$B$18,Summary!$A10,'Lead Budget'!$H$9:$H$18,Summary!$B$8)</f>
        <v>0</v>
      </c>
      <c r="C10" s="60">
        <f>_xlfn.SUMIFS('Partner 1 Budget'!$F$9:$F$18,'Partner 1 Budget'!$B$9:$B$18,Summary!$A10,'Partner 1 Budget'!$H$9:$H$18,Summary!$B$8)</f>
        <v>0</v>
      </c>
      <c r="D10" s="60">
        <f>_xlfn.SUMIFS('Partner 2 Budget'!$F$9:$F$15,'Partner 2 Budget'!$B$9:$B$15,Summary!$A10,'Partner 2 Budget'!$H$9:$H$15,Summary!$B$8)</f>
        <v>0</v>
      </c>
      <c r="F10" s="60">
        <f>_xlfn.SUMIFS('Lead Budget'!$F$9:$F$18,'Lead Budget'!$H$9:$H$18,Summary!$F$8,'Lead Budget'!$B$9:$B$18,$A10)</f>
        <v>0</v>
      </c>
      <c r="G10" s="60">
        <f>_xlfn.SUMIFS('Partner 1 Budget'!$F$9:$F$18,'Partner 1 Budget'!$H$9:$H$18,Summary!$F$8,'Partner 1 Budget'!$B$9:$B$18,$A10)</f>
        <v>0</v>
      </c>
      <c r="H10" s="60">
        <f>_xlfn.SUMIFS('Partner 2 Budget'!$F$9:$F$15,'Partner 2 Budget'!$H$9:$H$15,Summary!$F$8,'Partner 2 Budget'!$B$9:$B$15,$A10)</f>
        <v>0</v>
      </c>
      <c r="J10" t="s">
        <v>46</v>
      </c>
      <c r="K10" s="22" t="s">
        <v>47</v>
      </c>
    </row>
    <row r="11" spans="1:11" ht="14.25">
      <c r="A11" t="s">
        <v>1</v>
      </c>
      <c r="B11" s="60">
        <f>_xlfn.SUMIFS('Lead Budget'!$F$9:$F$18,'Lead Budget'!$B$9:$B$18,Summary!A11,'Lead Budget'!$H$9:$H$18,Summary!$B$8)</f>
        <v>0</v>
      </c>
      <c r="C11" s="60">
        <f>_xlfn.SUMIFS('Partner 1 Budget'!$F$9:$F$18,'Partner 1 Budget'!$B$9:$B$18,Summary!$A11,'Partner 1 Budget'!$H$9:$H$18,Summary!$B$8)</f>
        <v>0</v>
      </c>
      <c r="D11" s="60">
        <f>_xlfn.SUMIFS('Partner 2 Budget'!$F$9:$F$15,'Partner 2 Budget'!$B$9:$B$15,Summary!$A11,'Partner 2 Budget'!$H$9:$H$15,Summary!$B$8)</f>
        <v>0</v>
      </c>
      <c r="F11" s="60">
        <f>_xlfn.SUMIFS('Lead Budget'!$F$9:$F$18,'Lead Budget'!$H$9:$H$18,Summary!$F$8,'Lead Budget'!$B$9:$B$18,$A11)</f>
        <v>0</v>
      </c>
      <c r="G11" s="60">
        <f>_xlfn.SUMIFS('Partner 1 Budget'!$F$9:$F$18,'Partner 1 Budget'!$H$9:$H$18,Summary!$F$8,'Partner 1 Budget'!$B$9:$B$18,$A11)</f>
        <v>0</v>
      </c>
      <c r="H11" s="60">
        <f>_xlfn.SUMIFS('Partner 2 Budget'!$F$9:$F$15,'Partner 2 Budget'!$H$9:$H$15,Summary!$F$8,'Partner 2 Budget'!$B$9:$B$15,$A11)</f>
        <v>0</v>
      </c>
      <c r="J11" t="s">
        <v>45</v>
      </c>
      <c r="K11" s="22" t="s">
        <v>47</v>
      </c>
    </row>
    <row r="12" spans="1:8" ht="14.25">
      <c r="A12" t="s">
        <v>2</v>
      </c>
      <c r="B12" s="60">
        <f>_xlfn.SUMIFS('Lead Budget'!$F$9:$F$18,'Lead Budget'!$B$9:$B$18,Summary!A12,'Lead Budget'!$H$9:$H$18,Summary!$B$8)</f>
        <v>0</v>
      </c>
      <c r="C12" s="60">
        <f>_xlfn.SUMIFS('Partner 1 Budget'!$F$9:$F$18,'Partner 1 Budget'!$B$9:$B$18,Summary!$A12,'Partner 1 Budget'!$H$9:$H$18,Summary!$B$8)</f>
        <v>0</v>
      </c>
      <c r="D12" s="60">
        <f>_xlfn.SUMIFS('Partner 2 Budget'!$F$9:$F$15,'Partner 2 Budget'!$B$9:$B$15,Summary!$A12,'Partner 2 Budget'!$H$9:$H$15,Summary!$B$8)</f>
        <v>0</v>
      </c>
      <c r="F12" s="60">
        <f>_xlfn.SUMIFS('Lead Budget'!$F$9:$F$18,'Lead Budget'!$H$9:$H$18,Summary!$F$8,'Lead Budget'!$B$9:$B$18,$A12)</f>
        <v>0</v>
      </c>
      <c r="G12" s="60">
        <f>_xlfn.SUMIFS('Partner 1 Budget'!$F$9:$F$18,'Partner 1 Budget'!$H$9:$H$18,Summary!$F$8,'Partner 1 Budget'!$B$9:$B$18,$A12)</f>
        <v>0</v>
      </c>
      <c r="H12" s="60">
        <f>_xlfn.SUMIFS('Partner 2 Budget'!$F$9:$F$15,'Partner 2 Budget'!$H$9:$H$15,Summary!$F$8,'Partner 2 Budget'!$B$9:$B$15,$A12)</f>
        <v>0</v>
      </c>
    </row>
    <row r="13" spans="1:8" ht="14.25">
      <c r="A13" t="s">
        <v>3</v>
      </c>
      <c r="B13" s="60">
        <f>'Lead Budget'!L19</f>
        <v>0</v>
      </c>
      <c r="C13" s="60">
        <f>'Partner 1 Budget'!L19</f>
        <v>0</v>
      </c>
      <c r="D13" s="60">
        <f>'Partner 2 Budget'!L16</f>
        <v>0</v>
      </c>
      <c r="F13" s="65">
        <f>'Lead Budget'!M19</f>
        <v>0</v>
      </c>
      <c r="G13" s="65">
        <f>'Partner 1 Budget'!M19</f>
        <v>0</v>
      </c>
      <c r="H13" s="65">
        <f>'Partner 2 Budget'!M16</f>
        <v>0</v>
      </c>
    </row>
    <row r="14" spans="1:10" ht="14.25">
      <c r="A14" s="1" t="s">
        <v>4</v>
      </c>
      <c r="B14" s="60">
        <f>'Lead Budget'!I25</f>
        <v>0</v>
      </c>
      <c r="C14" s="60">
        <f>'Partner 1 Budget'!I25</f>
        <v>0</v>
      </c>
      <c r="D14" s="60">
        <f>'Partner 2 Budget'!I22</f>
        <v>0</v>
      </c>
      <c r="F14" s="65">
        <f>'Lead Budget'!J25</f>
        <v>0</v>
      </c>
      <c r="G14" s="65">
        <f>'Partner 1 Budget'!J25</f>
        <v>0</v>
      </c>
      <c r="H14" s="65">
        <f>'Partner 2 Budget'!J22</f>
        <v>0</v>
      </c>
      <c r="J14" t="s">
        <v>137</v>
      </c>
    </row>
    <row r="15" spans="1:10" ht="14.25">
      <c r="A15" t="s">
        <v>6</v>
      </c>
      <c r="B15" s="60">
        <f>SUMIF('Lead Budget'!$B$28:$B$31,$A15,'Lead Budget'!$I$28:$I$31)</f>
        <v>0</v>
      </c>
      <c r="C15" s="60">
        <f>SUMIF('Partner 1 Budget'!$B$28:$B$31,A15,'Partner 1 Budget'!$I$28:$I$31)</f>
        <v>0</v>
      </c>
      <c r="D15" s="60">
        <f>SUMIF('Partner 2 Budget'!$B$25:$B$29,A15,'Partner 2 Budget'!$I$25:$I$29)</f>
        <v>0</v>
      </c>
      <c r="F15" s="60">
        <f>SUMIF('Lead Budget'!$B$28:$B$31,$A15,'Lead Budget'!$J$28:$J$31)</f>
        <v>0</v>
      </c>
      <c r="G15" s="60">
        <f>SUMIF('Partner 1 Budget'!$B$28:$B$31,$A15,'Partner 1 Budget'!$J$28:$J$31)</f>
        <v>0</v>
      </c>
      <c r="H15" s="60">
        <f>SUMIF('Partner 2 Budget'!$B$25:$B$29,$A15,'Partner 2 Budget'!$J$25:$J$29)</f>
        <v>0</v>
      </c>
      <c r="J15" t="s">
        <v>74</v>
      </c>
    </row>
    <row r="16" spans="1:10" ht="14.25">
      <c r="A16" t="s">
        <v>7</v>
      </c>
      <c r="B16" s="60">
        <f>SUMIF('Lead Budget'!$B$28:$B$31,A16,'Lead Budget'!$I$28:$I$31)</f>
        <v>0</v>
      </c>
      <c r="C16" s="60">
        <f>SUMIF('Partner 1 Budget'!$B$28:$B$31,A16,'Partner 1 Budget'!$I$28:$I$31)</f>
        <v>0</v>
      </c>
      <c r="D16" s="60">
        <f>SUMIF('Partner 2 Budget'!$B$25:$B$29,A16,'Partner 2 Budget'!$I$25:$I$29)</f>
        <v>0</v>
      </c>
      <c r="F16" s="60">
        <f>SUMIF('Lead Budget'!$B$28:$B$31,$A16,'Lead Budget'!$J$28:$J$31)</f>
        <v>0</v>
      </c>
      <c r="G16" s="60">
        <f>SUMIF('Partner 1 Budget'!$B$28:$B$31,$A16,'Partner 1 Budget'!$J$28:$J$31)</f>
        <v>0</v>
      </c>
      <c r="H16" s="60">
        <f>SUMIF('Partner 2 Budget'!$B$25:$B$29,$A16,'Partner 2 Budget'!$J$25:$J$29)</f>
        <v>0</v>
      </c>
      <c r="J16" t="s">
        <v>75</v>
      </c>
    </row>
    <row r="17" spans="1:10" ht="14.25">
      <c r="A17" t="s">
        <v>90</v>
      </c>
      <c r="B17" s="60">
        <f>'Lead Budget'!I37</f>
        <v>0</v>
      </c>
      <c r="C17" s="60">
        <f>'Partner 1 Budget'!I37</f>
        <v>0</v>
      </c>
      <c r="D17" s="60">
        <f>'Partner 2 Budget'!I35</f>
        <v>0</v>
      </c>
      <c r="F17" s="65">
        <f>'Lead Budget'!J37</f>
        <v>0</v>
      </c>
      <c r="G17" s="65">
        <f>'Partner 1 Budget'!J37</f>
        <v>0</v>
      </c>
      <c r="H17" s="65">
        <f>'Partner 2 Budget'!J35</f>
        <v>0</v>
      </c>
      <c r="J17" t="s">
        <v>76</v>
      </c>
    </row>
    <row r="18" spans="1:10" ht="15" thickBot="1">
      <c r="A18" t="s">
        <v>88</v>
      </c>
      <c r="B18" s="64">
        <f>SUM(B10:B17)</f>
        <v>0</v>
      </c>
      <c r="C18" s="64">
        <f>SUM(C10:C17)</f>
        <v>0</v>
      </c>
      <c r="D18" s="64">
        <f>SUM(D10:D17)</f>
        <v>0</v>
      </c>
      <c r="F18" s="64">
        <f>SUM(F10:F17)</f>
        <v>0</v>
      </c>
      <c r="G18" s="64">
        <f>SUM(G10:G17)</f>
        <v>0</v>
      </c>
      <c r="H18" s="64">
        <f>SUM(H10:H17)</f>
        <v>0</v>
      </c>
      <c r="J18" t="s">
        <v>138</v>
      </c>
    </row>
    <row r="19" spans="1:10" ht="14.25">
      <c r="A19" t="s">
        <v>89</v>
      </c>
      <c r="B19" s="63">
        <f>'Lead Budget'!I43</f>
        <v>0</v>
      </c>
      <c r="C19" s="63">
        <f>'Partner 1 Budget'!I43</f>
        <v>0</v>
      </c>
      <c r="D19" s="63">
        <f>'Partner 2 Budget'!I41</f>
        <v>0</v>
      </c>
      <c r="F19" s="63">
        <f>'Lead Budget'!J43</f>
        <v>0</v>
      </c>
      <c r="G19" s="63">
        <f>'Partner 1 Budget'!J43</f>
        <v>0</v>
      </c>
      <c r="H19" s="63">
        <f>'Partner 2 Budget'!J41</f>
        <v>0</v>
      </c>
      <c r="J19" t="s">
        <v>77</v>
      </c>
    </row>
    <row r="20" spans="1:10" ht="15" thickBot="1">
      <c r="A20" s="69" t="s">
        <v>91</v>
      </c>
      <c r="B20" s="70">
        <f>B19+B18</f>
        <v>0</v>
      </c>
      <c r="C20" s="70">
        <f>C19+C18</f>
        <v>0</v>
      </c>
      <c r="D20" s="70">
        <f>D19+D18</f>
        <v>0</v>
      </c>
      <c r="F20" s="66">
        <f>F18+F19</f>
        <v>0</v>
      </c>
      <c r="G20" s="66">
        <f>G18+G19</f>
        <v>0</v>
      </c>
      <c r="H20" s="66">
        <f>H18+H19</f>
        <v>0</v>
      </c>
      <c r="J20" t="s">
        <v>78</v>
      </c>
    </row>
    <row r="21" spans="6:10" ht="15" thickTop="1">
      <c r="F21" s="63"/>
      <c r="G21" s="63"/>
      <c r="H21" s="63"/>
      <c r="J21" t="s">
        <v>79</v>
      </c>
    </row>
    <row r="22" spans="5:8" ht="14.25">
      <c r="E22" s="34" t="s">
        <v>135</v>
      </c>
      <c r="F22" s="63">
        <f>SUMIF('Lead Budget'!$I$48:$I$54,"in-kind",'Lead Budget'!$J$48:$J$54)</f>
        <v>0</v>
      </c>
      <c r="G22" s="63">
        <f>SUMIF('Partner 1 Budget'!$I$48:$I$54,"in-kind",'Partner 1 Budget'!$J$48:$J$54)</f>
        <v>0</v>
      </c>
      <c r="H22" s="63">
        <f>SUMIF('Partner 2 Budget'!$I$46:$I$52,"in-kind",'Partner 2 Budget'!$J$46:$J$52)</f>
        <v>0</v>
      </c>
    </row>
    <row r="23" spans="5:8" ht="14.25">
      <c r="E23" s="34" t="s">
        <v>136</v>
      </c>
      <c r="F23" s="63">
        <f>SUMIF('Lead Budget'!$I$48:$I$54,"cash",'Lead Budget'!$J$48:$J$54)</f>
        <v>0</v>
      </c>
      <c r="G23" s="63">
        <f>SUMIF('Partner 1 Budget'!$I$48:$I$54,"cash",'Partner 1 Budget'!$J$48:$J$54)</f>
        <v>0</v>
      </c>
      <c r="H23" s="63">
        <f>SUMIF('Partner 2 Budget'!$I$46:$I$52,"cash",'Partner 2 Budget'!$J$46:$J$52)</f>
        <v>0</v>
      </c>
    </row>
    <row r="24" spans="3:8" ht="15" thickBot="1">
      <c r="C24" s="55"/>
      <c r="D24" s="55"/>
      <c r="E24" s="54" t="s">
        <v>92</v>
      </c>
      <c r="F24" s="101">
        <f>F20+F22+F23</f>
        <v>0</v>
      </c>
      <c r="G24" s="101">
        <f>G20+G22+G23</f>
        <v>0</v>
      </c>
      <c r="H24" s="101">
        <f>H20+H22+H23</f>
        <v>0</v>
      </c>
    </row>
    <row r="25" ht="15" thickTop="1">
      <c r="J25" t="s">
        <v>83</v>
      </c>
    </row>
    <row r="26" spans="1:3" ht="14.25">
      <c r="A26" s="127" t="s">
        <v>163</v>
      </c>
      <c r="B26" s="127"/>
      <c r="C26" s="128">
        <f>B4+B5</f>
        <v>0</v>
      </c>
    </row>
    <row r="28" spans="1:10" ht="14.25">
      <c r="A28" s="88" t="s">
        <v>162</v>
      </c>
      <c r="J28" t="s">
        <v>84</v>
      </c>
    </row>
  </sheetData>
  <sheetProtection/>
  <mergeCells count="3">
    <mergeCell ref="F8:H8"/>
    <mergeCell ref="B8:D8"/>
    <mergeCell ref="B1:D1"/>
  </mergeCells>
  <printOptions/>
  <pageMargins left="0.7" right="0.7"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L45"/>
  <sheetViews>
    <sheetView zoomScale="80" zoomScaleNormal="80" zoomScalePageLayoutView="0" workbookViewId="0" topLeftCell="A1">
      <pane ySplit="6" topLeftCell="A22" activePane="bottomLeft" state="frozen"/>
      <selection pane="topLeft" activeCell="A1" sqref="A1"/>
      <selection pane="bottomLeft" activeCell="B46" sqref="B46"/>
    </sheetView>
  </sheetViews>
  <sheetFormatPr defaultColWidth="9.140625" defaultRowHeight="15"/>
  <cols>
    <col min="1" max="1" width="21.7109375" style="0" customWidth="1"/>
    <col min="2" max="2" width="18.7109375" style="0" customWidth="1"/>
    <col min="3" max="3" width="12.28125" style="0" customWidth="1"/>
    <col min="4" max="4" width="14.00390625" style="0" customWidth="1"/>
    <col min="5" max="5" width="11.421875" style="0" customWidth="1"/>
    <col min="8" max="8" width="13.140625" style="0" customWidth="1"/>
    <col min="9" max="9" width="13.421875" style="0" customWidth="1"/>
    <col min="12" max="12" width="0" style="0" hidden="1" customWidth="1"/>
  </cols>
  <sheetData>
    <row r="1" spans="1:12" ht="14.25">
      <c r="A1" s="2" t="s">
        <v>9</v>
      </c>
      <c r="B1" s="23" t="str">
        <f>'Lead Budget'!C1</f>
        <v>Enter project title</v>
      </c>
      <c r="C1" s="23"/>
      <c r="D1" s="23"/>
      <c r="E1" s="3"/>
      <c r="F1" s="3"/>
      <c r="G1" s="3"/>
      <c r="H1" s="3"/>
      <c r="I1" s="3"/>
      <c r="L1" t="s">
        <v>61</v>
      </c>
    </row>
    <row r="2" spans="1:12" ht="14.25">
      <c r="A2" s="2" t="s">
        <v>11</v>
      </c>
      <c r="B2" s="24" t="str">
        <f>'Lead Budget'!C2</f>
        <v>enter start date</v>
      </c>
      <c r="C2" s="3"/>
      <c r="D2" s="3"/>
      <c r="E2" s="3"/>
      <c r="F2" s="4" t="s">
        <v>12</v>
      </c>
      <c r="G2" s="23"/>
      <c r="H2" s="23"/>
      <c r="I2" s="3"/>
      <c r="L2" t="s">
        <v>62</v>
      </c>
    </row>
    <row r="3" spans="1:9" ht="14.25">
      <c r="A3" s="2" t="s">
        <v>13</v>
      </c>
      <c r="B3" s="24" t="str">
        <f>'Lead Budget'!C3</f>
        <v>enter end date</v>
      </c>
      <c r="C3" s="3"/>
      <c r="D3" s="3"/>
      <c r="E3" s="3"/>
      <c r="F3" s="4" t="s">
        <v>14</v>
      </c>
      <c r="G3" s="24"/>
      <c r="H3" s="24"/>
      <c r="I3" s="3"/>
    </row>
    <row r="4" spans="1:9" ht="14.25">
      <c r="A4" s="2" t="s">
        <v>59</v>
      </c>
      <c r="B4" s="67">
        <f>H45</f>
        <v>0</v>
      </c>
      <c r="C4" s="3"/>
      <c r="D4" s="3"/>
      <c r="E4" s="3"/>
      <c r="F4" s="3"/>
      <c r="G4" s="4"/>
      <c r="H4" s="3"/>
      <c r="I4" s="3"/>
    </row>
    <row r="5" spans="1:9" ht="14.25">
      <c r="A5" s="2" t="s">
        <v>60</v>
      </c>
      <c r="B5" s="68">
        <f>I45</f>
        <v>0</v>
      </c>
      <c r="C5" s="3"/>
      <c r="D5" s="3"/>
      <c r="E5" s="3"/>
      <c r="F5" s="3"/>
      <c r="G5" s="4"/>
      <c r="H5" s="3"/>
      <c r="I5" s="3"/>
    </row>
    <row r="6" spans="1:9" ht="14.25">
      <c r="A6" s="2" t="s">
        <v>87</v>
      </c>
      <c r="B6" s="59" t="e">
        <f>B5/B4</f>
        <v>#DIV/0!</v>
      </c>
      <c r="C6" s="3"/>
      <c r="D6" s="3"/>
      <c r="E6" s="3"/>
      <c r="F6" s="3"/>
      <c r="G6" s="4"/>
      <c r="H6" s="3"/>
      <c r="I6" s="3"/>
    </row>
    <row r="7" spans="1:9" ht="14.25">
      <c r="A7" s="3"/>
      <c r="B7" s="3"/>
      <c r="C7" s="3"/>
      <c r="D7" s="3"/>
      <c r="E7" s="3"/>
      <c r="F7" s="3"/>
      <c r="G7" s="3"/>
      <c r="H7" s="3"/>
      <c r="I7" s="3"/>
    </row>
    <row r="8" spans="1:9" ht="42.75">
      <c r="A8" s="35" t="s">
        <v>19</v>
      </c>
      <c r="B8" s="36" t="s">
        <v>20</v>
      </c>
      <c r="C8" s="37" t="s">
        <v>21</v>
      </c>
      <c r="D8" s="37" t="s">
        <v>22</v>
      </c>
      <c r="E8" s="37" t="s">
        <v>23</v>
      </c>
      <c r="F8" s="37" t="s">
        <v>24</v>
      </c>
      <c r="G8" s="36" t="s">
        <v>63</v>
      </c>
      <c r="H8" s="37" t="s">
        <v>57</v>
      </c>
      <c r="I8" s="56" t="s">
        <v>58</v>
      </c>
    </row>
    <row r="9" spans="1:9" ht="14.25">
      <c r="A9" s="7" t="s">
        <v>0</v>
      </c>
      <c r="B9" s="8"/>
      <c r="C9" s="8"/>
      <c r="D9" s="9"/>
      <c r="E9" s="8">
        <f aca="true" t="shared" si="0" ref="E9:E15">C9*D9</f>
        <v>0</v>
      </c>
      <c r="F9" s="11"/>
      <c r="G9" s="7" t="s">
        <v>61</v>
      </c>
      <c r="H9" s="8">
        <f>IF(G9="Request",E9*(1+F9),0)</f>
        <v>0</v>
      </c>
      <c r="I9" s="8">
        <f>IF(G9="Match",E9*(1+F9),0)</f>
        <v>0</v>
      </c>
    </row>
    <row r="10" spans="1:9" ht="14.25">
      <c r="A10" s="7" t="s">
        <v>0</v>
      </c>
      <c r="B10" s="8"/>
      <c r="C10" s="8"/>
      <c r="D10" s="9"/>
      <c r="E10" s="8">
        <f t="shared" si="0"/>
        <v>0</v>
      </c>
      <c r="F10" s="11"/>
      <c r="G10" s="7" t="s">
        <v>61</v>
      </c>
      <c r="H10" s="8">
        <f aca="true" t="shared" si="1" ref="H10:H15">IF(G10="Request",E10*(1+F10),0)</f>
        <v>0</v>
      </c>
      <c r="I10" s="8">
        <f aca="true" t="shared" si="2" ref="I10:I15">IF(G10="Match",E10*(1+F10),0)</f>
        <v>0</v>
      </c>
    </row>
    <row r="11" spans="1:9" ht="14.25">
      <c r="A11" s="7" t="s">
        <v>1</v>
      </c>
      <c r="B11" s="8"/>
      <c r="C11" s="8"/>
      <c r="D11" s="9"/>
      <c r="E11" s="8">
        <f t="shared" si="0"/>
        <v>0</v>
      </c>
      <c r="F11" s="11"/>
      <c r="G11" s="7" t="s">
        <v>62</v>
      </c>
      <c r="H11" s="8">
        <f t="shared" si="1"/>
        <v>0</v>
      </c>
      <c r="I11" s="8">
        <f t="shared" si="2"/>
        <v>0</v>
      </c>
    </row>
    <row r="12" spans="1:9" ht="14.25">
      <c r="A12" s="7" t="s">
        <v>1</v>
      </c>
      <c r="B12" s="8"/>
      <c r="C12" s="8"/>
      <c r="D12" s="9"/>
      <c r="E12" s="8">
        <f t="shared" si="0"/>
        <v>0</v>
      </c>
      <c r="F12" s="11"/>
      <c r="G12" s="7" t="s">
        <v>62</v>
      </c>
      <c r="H12" s="8">
        <f t="shared" si="1"/>
        <v>0</v>
      </c>
      <c r="I12" s="8">
        <f t="shared" si="2"/>
        <v>0</v>
      </c>
    </row>
    <row r="13" spans="1:9" ht="14.25">
      <c r="A13" s="7"/>
      <c r="B13" s="8"/>
      <c r="C13" s="8"/>
      <c r="D13" s="9"/>
      <c r="E13" s="8">
        <f t="shared" si="0"/>
        <v>0</v>
      </c>
      <c r="F13" s="11"/>
      <c r="G13" s="7"/>
      <c r="H13" s="8">
        <f t="shared" si="1"/>
        <v>0</v>
      </c>
      <c r="I13" s="8">
        <f t="shared" si="2"/>
        <v>0</v>
      </c>
    </row>
    <row r="14" spans="1:9" ht="14.25">
      <c r="A14" s="7"/>
      <c r="B14" s="8"/>
      <c r="C14" s="8"/>
      <c r="D14" s="9"/>
      <c r="E14" s="8">
        <f t="shared" si="0"/>
        <v>0</v>
      </c>
      <c r="F14" s="11"/>
      <c r="G14" s="7"/>
      <c r="H14" s="8">
        <f t="shared" si="1"/>
        <v>0</v>
      </c>
      <c r="I14" s="8">
        <f t="shared" si="2"/>
        <v>0</v>
      </c>
    </row>
    <row r="15" spans="1:9" ht="14.25">
      <c r="A15" s="7"/>
      <c r="B15" s="8"/>
      <c r="C15" s="8"/>
      <c r="D15" s="9"/>
      <c r="E15" s="8">
        <f t="shared" si="0"/>
        <v>0</v>
      </c>
      <c r="F15" s="11"/>
      <c r="G15" s="7"/>
      <c r="H15" s="8">
        <f t="shared" si="1"/>
        <v>0</v>
      </c>
      <c r="I15" s="8">
        <f t="shared" si="2"/>
        <v>0</v>
      </c>
    </row>
    <row r="16" spans="1:9" ht="14.25">
      <c r="A16" s="41"/>
      <c r="B16" s="41"/>
      <c r="C16" s="41"/>
      <c r="D16" s="41"/>
      <c r="E16" s="41"/>
      <c r="F16" s="41"/>
      <c r="G16" s="41" t="s">
        <v>26</v>
      </c>
      <c r="H16" s="13">
        <f>SUM(H9:H15)</f>
        <v>0</v>
      </c>
      <c r="I16" s="13">
        <f>SUM(I9:I15)</f>
        <v>0</v>
      </c>
    </row>
    <row r="17" spans="1:9" ht="14.25">
      <c r="A17" s="3"/>
      <c r="B17" s="3"/>
      <c r="C17" s="3"/>
      <c r="D17" s="3"/>
      <c r="E17" s="3"/>
      <c r="F17" s="3"/>
      <c r="G17" s="3"/>
      <c r="H17" s="3"/>
      <c r="I17" s="3"/>
    </row>
    <row r="18" spans="1:9" ht="28.5">
      <c r="A18" s="38" t="s">
        <v>27</v>
      </c>
      <c r="B18" s="171" t="s">
        <v>28</v>
      </c>
      <c r="C18" s="171"/>
      <c r="D18" s="171"/>
      <c r="E18" s="39" t="s">
        <v>29</v>
      </c>
      <c r="F18" s="40" t="s">
        <v>30</v>
      </c>
      <c r="G18" s="38" t="s">
        <v>25</v>
      </c>
      <c r="H18" s="39" t="s">
        <v>61</v>
      </c>
      <c r="I18" s="57" t="s">
        <v>62</v>
      </c>
    </row>
    <row r="19" spans="1:9" ht="14.25">
      <c r="A19" s="7" t="s">
        <v>56</v>
      </c>
      <c r="B19" s="145"/>
      <c r="C19" s="145"/>
      <c r="D19" s="145"/>
      <c r="E19" s="8"/>
      <c r="F19" s="16"/>
      <c r="G19" s="7" t="s">
        <v>61</v>
      </c>
      <c r="H19" s="8">
        <f>IF(G19="Request",E19*F19,0)</f>
        <v>0</v>
      </c>
      <c r="I19" s="8">
        <f>IF(G19="Match",E19*F19,0)</f>
        <v>0</v>
      </c>
    </row>
    <row r="20" spans="1:9" ht="14.25">
      <c r="A20" s="7" t="s">
        <v>56</v>
      </c>
      <c r="B20" s="145"/>
      <c r="C20" s="145"/>
      <c r="D20" s="145"/>
      <c r="E20" s="8"/>
      <c r="F20" s="16"/>
      <c r="G20" s="7" t="s">
        <v>61</v>
      </c>
      <c r="H20" s="8">
        <f>IF(G20="Request",E20*F20,0)</f>
        <v>0</v>
      </c>
      <c r="I20" s="8">
        <f>IF(G20="Match",E20*F20,0)</f>
        <v>0</v>
      </c>
    </row>
    <row r="21" spans="1:9" ht="14.25">
      <c r="A21" s="7" t="s">
        <v>56</v>
      </c>
      <c r="B21" s="145"/>
      <c r="C21" s="145"/>
      <c r="D21" s="145"/>
      <c r="E21" s="8"/>
      <c r="F21" s="16"/>
      <c r="G21" s="7" t="s">
        <v>62</v>
      </c>
      <c r="H21" s="8">
        <f>IF(G21="Request",E21*F21,0)</f>
        <v>0</v>
      </c>
      <c r="I21" s="8">
        <f>IF(G21="Match",E21*F21,0)</f>
        <v>0</v>
      </c>
    </row>
    <row r="22" spans="1:9" ht="14.25">
      <c r="A22" s="7" t="s">
        <v>56</v>
      </c>
      <c r="B22" s="145"/>
      <c r="C22" s="145"/>
      <c r="D22" s="145"/>
      <c r="E22" s="8"/>
      <c r="F22" s="16"/>
      <c r="G22" s="7" t="s">
        <v>62</v>
      </c>
      <c r="H22" s="8">
        <f>IF(G22="Request",E22*F22,0)</f>
        <v>0</v>
      </c>
      <c r="I22" s="8">
        <f>IF(G22="Match",E22*F22,0)</f>
        <v>0</v>
      </c>
    </row>
    <row r="23" spans="1:9" ht="14.25">
      <c r="A23" s="41"/>
      <c r="B23" s="41"/>
      <c r="C23" s="41"/>
      <c r="D23" s="41"/>
      <c r="E23" s="41"/>
      <c r="F23" s="41"/>
      <c r="G23" s="41" t="s">
        <v>26</v>
      </c>
      <c r="H23" s="13">
        <f>SUM(H19:H22)</f>
        <v>0</v>
      </c>
      <c r="I23" s="13">
        <f>SUM(I19:I22)</f>
        <v>0</v>
      </c>
    </row>
    <row r="24" spans="1:9" ht="14.25">
      <c r="A24" s="3"/>
      <c r="B24" s="3"/>
      <c r="C24" s="3"/>
      <c r="D24" s="3"/>
      <c r="E24" s="3"/>
      <c r="F24" s="3"/>
      <c r="G24" s="3"/>
      <c r="H24" s="3"/>
      <c r="I24" s="3"/>
    </row>
    <row r="25" spans="1:9" ht="28.5">
      <c r="A25" s="38" t="s">
        <v>31</v>
      </c>
      <c r="B25" s="172" t="s">
        <v>28</v>
      </c>
      <c r="C25" s="172"/>
      <c r="D25" s="172"/>
      <c r="E25" s="172"/>
      <c r="F25" s="172"/>
      <c r="G25" s="38"/>
      <c r="H25" s="39" t="s">
        <v>61</v>
      </c>
      <c r="I25" s="57" t="s">
        <v>62</v>
      </c>
    </row>
    <row r="26" spans="1:9" ht="14.25">
      <c r="A26" s="7" t="s">
        <v>32</v>
      </c>
      <c r="B26" s="136"/>
      <c r="C26" s="137"/>
      <c r="D26" s="137"/>
      <c r="E26" s="137"/>
      <c r="F26" s="137"/>
      <c r="G26" s="138"/>
      <c r="H26" s="8"/>
      <c r="I26" s="8"/>
    </row>
    <row r="27" spans="1:9" ht="14.25">
      <c r="A27" s="7" t="s">
        <v>5</v>
      </c>
      <c r="B27" s="136"/>
      <c r="C27" s="137"/>
      <c r="D27" s="137"/>
      <c r="E27" s="137"/>
      <c r="F27" s="137"/>
      <c r="G27" s="138"/>
      <c r="H27" s="8"/>
      <c r="I27" s="8"/>
    </row>
    <row r="28" spans="1:9" ht="14.25">
      <c r="A28" s="41"/>
      <c r="B28" s="41"/>
      <c r="C28" s="41"/>
      <c r="D28" s="41"/>
      <c r="E28" s="41"/>
      <c r="F28" s="41"/>
      <c r="G28" s="41" t="s">
        <v>26</v>
      </c>
      <c r="H28" s="13">
        <f>SUM(H26:H27)</f>
        <v>0</v>
      </c>
      <c r="I28" s="13">
        <f>SUM(I26:I27)</f>
        <v>0</v>
      </c>
    </row>
    <row r="29" spans="1:9" ht="14.25">
      <c r="A29" s="3"/>
      <c r="B29" s="3"/>
      <c r="C29" s="3"/>
      <c r="D29" s="3"/>
      <c r="E29" s="3"/>
      <c r="F29" s="3"/>
      <c r="G29" s="3"/>
      <c r="H29" s="3"/>
      <c r="I29" s="3"/>
    </row>
    <row r="30" spans="1:9" ht="14.25">
      <c r="A30" s="42" t="s">
        <v>33</v>
      </c>
      <c r="B30" s="171" t="s">
        <v>34</v>
      </c>
      <c r="C30" s="171"/>
      <c r="D30" s="171"/>
      <c r="E30" s="171"/>
      <c r="F30" s="171"/>
      <c r="G30" s="38"/>
      <c r="H30" s="39" t="s">
        <v>61</v>
      </c>
      <c r="I30" s="57" t="s">
        <v>62</v>
      </c>
    </row>
    <row r="31" spans="1:9" ht="14.25">
      <c r="A31" s="25" t="s">
        <v>6</v>
      </c>
      <c r="B31" s="145"/>
      <c r="C31" s="145"/>
      <c r="D31" s="145"/>
      <c r="E31" s="145"/>
      <c r="F31" s="145"/>
      <c r="G31" s="145"/>
      <c r="H31" s="26"/>
      <c r="I31" s="7"/>
    </row>
    <row r="32" spans="1:9" ht="14.25">
      <c r="A32" s="25" t="s">
        <v>7</v>
      </c>
      <c r="B32" s="145"/>
      <c r="C32" s="145"/>
      <c r="D32" s="145"/>
      <c r="E32" s="145"/>
      <c r="F32" s="145"/>
      <c r="G32" s="145"/>
      <c r="H32" s="26"/>
      <c r="I32" s="7"/>
    </row>
    <row r="33" spans="1:9" ht="14.25">
      <c r="A33" s="25" t="s">
        <v>8</v>
      </c>
      <c r="B33" s="145"/>
      <c r="C33" s="145"/>
      <c r="D33" s="145"/>
      <c r="E33" s="145"/>
      <c r="F33" s="145"/>
      <c r="G33" s="145"/>
      <c r="H33" s="26"/>
      <c r="I33" s="7"/>
    </row>
    <row r="34" spans="1:9" ht="14.25">
      <c r="A34" s="25"/>
      <c r="B34" s="145"/>
      <c r="C34" s="145"/>
      <c r="D34" s="145"/>
      <c r="E34" s="145"/>
      <c r="F34" s="145"/>
      <c r="G34" s="145"/>
      <c r="H34" s="26"/>
      <c r="I34" s="7"/>
    </row>
    <row r="35" spans="1:9" ht="14.25">
      <c r="A35" s="25"/>
      <c r="B35" s="145"/>
      <c r="C35" s="145"/>
      <c r="D35" s="145"/>
      <c r="E35" s="145"/>
      <c r="F35" s="145"/>
      <c r="G35" s="145"/>
      <c r="H35" s="26"/>
      <c r="I35" s="7"/>
    </row>
    <row r="36" spans="1:9" ht="14.25">
      <c r="A36" s="25"/>
      <c r="B36" s="145"/>
      <c r="C36" s="145"/>
      <c r="D36" s="145"/>
      <c r="E36" s="145"/>
      <c r="F36" s="145"/>
      <c r="G36" s="145"/>
      <c r="H36" s="26"/>
      <c r="I36" s="7"/>
    </row>
    <row r="37" spans="1:9" ht="14.25">
      <c r="A37" s="41"/>
      <c r="B37" s="43"/>
      <c r="C37" s="43"/>
      <c r="D37" s="43"/>
      <c r="E37" s="43"/>
      <c r="F37" s="43"/>
      <c r="G37" s="43" t="s">
        <v>26</v>
      </c>
      <c r="H37" s="13">
        <f>SUM(H30:H36)</f>
        <v>0</v>
      </c>
      <c r="I37" s="13">
        <f>SUM(I30:I36)</f>
        <v>0</v>
      </c>
    </row>
    <row r="38" spans="1:9" ht="14.25">
      <c r="A38" s="3"/>
      <c r="B38" s="3"/>
      <c r="C38" s="3"/>
      <c r="D38" s="3"/>
      <c r="E38" s="3"/>
      <c r="F38" s="3"/>
      <c r="G38" s="3"/>
      <c r="H38" s="3"/>
      <c r="I38" s="3"/>
    </row>
    <row r="39" spans="1:9" ht="14.25">
      <c r="A39" s="45"/>
      <c r="B39" s="45"/>
      <c r="C39" s="45"/>
      <c r="D39" s="45"/>
      <c r="E39" s="45"/>
      <c r="F39" s="45"/>
      <c r="G39" s="46" t="s">
        <v>66</v>
      </c>
      <c r="H39" s="47">
        <f>H37+H31+H22+H17+H10</f>
        <v>0</v>
      </c>
      <c r="I39" s="58">
        <f>I37+I31+I22+I17+I10</f>
        <v>0</v>
      </c>
    </row>
    <row r="40" spans="1:9" ht="14.25">
      <c r="A40" s="38" t="s">
        <v>36</v>
      </c>
      <c r="B40" s="168" t="s">
        <v>37</v>
      </c>
      <c r="C40" s="168"/>
      <c r="D40" s="44" t="s">
        <v>38</v>
      </c>
      <c r="E40" s="169" t="s">
        <v>39</v>
      </c>
      <c r="F40" s="169"/>
      <c r="G40" s="38"/>
      <c r="H40" s="39" t="s">
        <v>61</v>
      </c>
      <c r="I40" s="57" t="s">
        <v>62</v>
      </c>
    </row>
    <row r="41" spans="1:9" ht="14.25">
      <c r="A41" s="7" t="s">
        <v>64</v>
      </c>
      <c r="B41" s="145"/>
      <c r="C41" s="145"/>
      <c r="D41" s="49"/>
      <c r="E41" s="170"/>
      <c r="F41" s="170"/>
      <c r="G41" s="7"/>
      <c r="H41" s="8">
        <f>E41*D41</f>
        <v>0</v>
      </c>
      <c r="I41" s="8"/>
    </row>
    <row r="42" spans="1:9" ht="14.25">
      <c r="A42" s="7" t="s">
        <v>65</v>
      </c>
      <c r="B42" s="145"/>
      <c r="C42" s="145"/>
      <c r="D42" s="49"/>
      <c r="E42" s="170"/>
      <c r="F42" s="170"/>
      <c r="G42" s="7"/>
      <c r="H42" s="8"/>
      <c r="I42" s="8">
        <f>E42*D42</f>
        <v>0</v>
      </c>
    </row>
    <row r="43" spans="1:9" ht="14.25">
      <c r="A43" s="41"/>
      <c r="B43" s="43"/>
      <c r="C43" s="43"/>
      <c r="D43" s="41"/>
      <c r="E43" s="166" t="s">
        <v>67</v>
      </c>
      <c r="F43" s="166"/>
      <c r="G43" s="167"/>
      <c r="H43" s="13">
        <f>SUM(H41:H42)</f>
        <v>0</v>
      </c>
      <c r="I43" s="13">
        <f>SUM(I41:I42)</f>
        <v>0</v>
      </c>
    </row>
    <row r="44" spans="1:9" ht="29.25" customHeight="1">
      <c r="A44" s="165">
        <f>IF(H45&gt;0,"You are required to obtain a institutional letter of commitment from this sub as well as a copy of their F&amp;A rate agreement and a detailed work statement to be appended to the proposal","")</f>
      </c>
      <c r="B44" s="165"/>
      <c r="C44" s="165"/>
      <c r="D44" s="165"/>
      <c r="E44" s="165"/>
      <c r="F44" s="165"/>
      <c r="G44" s="165"/>
      <c r="H44" s="165"/>
      <c r="I44" s="165"/>
    </row>
    <row r="45" spans="1:9" ht="14.25">
      <c r="A45" s="45"/>
      <c r="B45" s="45"/>
      <c r="C45" s="45"/>
      <c r="D45" s="45"/>
      <c r="E45" s="45"/>
      <c r="F45" s="45"/>
      <c r="G45" s="46" t="s">
        <v>68</v>
      </c>
      <c r="H45" s="47">
        <f>H43+H37+H28+H23+H16</f>
        <v>0</v>
      </c>
      <c r="I45" s="58">
        <f>I43+I37+I28+I23+I16</f>
        <v>0</v>
      </c>
    </row>
  </sheetData>
  <sheetProtection/>
  <mergeCells count="23">
    <mergeCell ref="B25:F25"/>
    <mergeCell ref="B18:D18"/>
    <mergeCell ref="B19:D19"/>
    <mergeCell ref="B20:D20"/>
    <mergeCell ref="B21:D21"/>
    <mergeCell ref="B22:D22"/>
    <mergeCell ref="B34:G34"/>
    <mergeCell ref="B35:G35"/>
    <mergeCell ref="B36:G36"/>
    <mergeCell ref="B26:G26"/>
    <mergeCell ref="B27:G27"/>
    <mergeCell ref="B30:F30"/>
    <mergeCell ref="B31:G31"/>
    <mergeCell ref="B32:G32"/>
    <mergeCell ref="B33:G33"/>
    <mergeCell ref="A44:I44"/>
    <mergeCell ref="E43:G43"/>
    <mergeCell ref="B40:C40"/>
    <mergeCell ref="E40:F40"/>
    <mergeCell ref="B41:C41"/>
    <mergeCell ref="E41:F41"/>
    <mergeCell ref="B42:C42"/>
    <mergeCell ref="E42:F42"/>
  </mergeCells>
  <dataValidations count="2">
    <dataValidation type="list" allowBlank="1" showInputMessage="1" showErrorMessage="1" sqref="A9:A15">
      <formula1>_Personnel</formula1>
    </dataValidation>
    <dataValidation type="list" allowBlank="1" showInputMessage="1" showErrorMessage="1" sqref="G9:G15 G19:G22">
      <formula1>_subchoice</formula1>
    </dataValidation>
  </dataValidations>
  <printOptions/>
  <pageMargins left="0.7" right="0.7" top="0.75" bottom="0.75" header="0.3" footer="0.3"/>
  <pageSetup fitToHeight="0"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tabColor rgb="FFC00000"/>
  </sheetPr>
  <dimension ref="A1:A30"/>
  <sheetViews>
    <sheetView zoomScalePageLayoutView="0" workbookViewId="0" topLeftCell="A16">
      <selection activeCell="A24" sqref="A24"/>
    </sheetView>
  </sheetViews>
  <sheetFormatPr defaultColWidth="9.140625" defaultRowHeight="15"/>
  <cols>
    <col min="1" max="1" width="125.140625" style="0" customWidth="1"/>
  </cols>
  <sheetData>
    <row r="1" ht="14.25">
      <c r="A1" t="s">
        <v>93</v>
      </c>
    </row>
    <row r="3" ht="14.25">
      <c r="A3" s="28" t="s">
        <v>94</v>
      </c>
    </row>
    <row r="4" ht="14.25">
      <c r="A4" t="s">
        <v>119</v>
      </c>
    </row>
    <row r="5" ht="28.5">
      <c r="A5" s="87" t="s">
        <v>122</v>
      </c>
    </row>
    <row r="6" ht="30" customHeight="1">
      <c r="A6" s="29" t="s">
        <v>120</v>
      </c>
    </row>
    <row r="7" ht="28.5">
      <c r="A7" s="29" t="s">
        <v>121</v>
      </c>
    </row>
    <row r="8" ht="42" customHeight="1">
      <c r="A8" s="119" t="s">
        <v>134</v>
      </c>
    </row>
    <row r="9" ht="14.25">
      <c r="A9" s="120"/>
    </row>
    <row r="10" ht="14.25">
      <c r="A10" s="28" t="s">
        <v>101</v>
      </c>
    </row>
    <row r="11" ht="14.25">
      <c r="A11" s="88" t="s">
        <v>102</v>
      </c>
    </row>
    <row r="12" ht="14.25">
      <c r="A12" s="89" t="s">
        <v>103</v>
      </c>
    </row>
    <row r="13" ht="14.25">
      <c r="A13" s="89" t="s">
        <v>104</v>
      </c>
    </row>
    <row r="14" ht="14.25">
      <c r="A14" s="89" t="s">
        <v>105</v>
      </c>
    </row>
    <row r="15" ht="14.25">
      <c r="A15" s="89" t="s">
        <v>106</v>
      </c>
    </row>
    <row r="16" ht="14.25">
      <c r="A16" s="88" t="s">
        <v>107</v>
      </c>
    </row>
    <row r="17" ht="42.75">
      <c r="A17" s="90" t="s">
        <v>108</v>
      </c>
    </row>
    <row r="19" ht="14.25">
      <c r="A19" s="28" t="s">
        <v>109</v>
      </c>
    </row>
    <row r="20" ht="28.5">
      <c r="A20" s="90" t="s">
        <v>143</v>
      </c>
    </row>
    <row r="21" ht="14.25">
      <c r="A21" s="90" t="s">
        <v>110</v>
      </c>
    </row>
    <row r="22" ht="14.25">
      <c r="A22" s="90" t="s">
        <v>111</v>
      </c>
    </row>
    <row r="23" ht="14.25">
      <c r="A23" s="90" t="s">
        <v>112</v>
      </c>
    </row>
    <row r="24" ht="14.25">
      <c r="A24" s="90" t="s">
        <v>113</v>
      </c>
    </row>
    <row r="25" ht="14.25">
      <c r="A25" s="90" t="s">
        <v>114</v>
      </c>
    </row>
    <row r="26" ht="28.5">
      <c r="A26" s="90" t="s">
        <v>115</v>
      </c>
    </row>
    <row r="27" ht="14.25">
      <c r="A27" s="90" t="s">
        <v>116</v>
      </c>
    </row>
    <row r="28" ht="42.75">
      <c r="A28" s="90" t="s">
        <v>117</v>
      </c>
    </row>
    <row r="29" ht="14.25">
      <c r="A29" s="90" t="s">
        <v>118</v>
      </c>
    </row>
    <row r="30" ht="28.5">
      <c r="A30" s="90" t="s">
        <v>173</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A23"/>
  <sheetViews>
    <sheetView zoomScalePageLayoutView="0" workbookViewId="0" topLeftCell="A1">
      <selection activeCell="A23" sqref="A23"/>
    </sheetView>
  </sheetViews>
  <sheetFormatPr defaultColWidth="9.140625" defaultRowHeight="15"/>
  <cols>
    <col min="1" max="1" width="90.421875" style="29" customWidth="1"/>
  </cols>
  <sheetData>
    <row r="1" ht="14.25">
      <c r="A1" s="126" t="s">
        <v>160</v>
      </c>
    </row>
    <row r="3" ht="14.25">
      <c r="A3" s="126" t="s">
        <v>159</v>
      </c>
    </row>
    <row r="5" ht="14.25">
      <c r="A5" s="126" t="s">
        <v>151</v>
      </c>
    </row>
    <row r="6" ht="57">
      <c r="A6" s="29" t="s">
        <v>154</v>
      </c>
    </row>
    <row r="8" ht="28.5">
      <c r="A8" s="29" t="s">
        <v>153</v>
      </c>
    </row>
    <row r="9" ht="14.25">
      <c r="A9" s="29" t="s">
        <v>144</v>
      </c>
    </row>
    <row r="10" ht="14.25">
      <c r="A10" s="29" t="s">
        <v>147</v>
      </c>
    </row>
    <row r="11" ht="14.25">
      <c r="A11" s="29" t="s">
        <v>145</v>
      </c>
    </row>
    <row r="12" ht="14.25">
      <c r="A12" s="29" t="s">
        <v>146</v>
      </c>
    </row>
    <row r="14" ht="14.25">
      <c r="A14" s="126" t="s">
        <v>148</v>
      </c>
    </row>
    <row r="15" ht="42.75">
      <c r="A15" s="29" t="s">
        <v>161</v>
      </c>
    </row>
    <row r="17" ht="57" customHeight="1">
      <c r="A17" s="29" t="s">
        <v>149</v>
      </c>
    </row>
    <row r="19" ht="14.25">
      <c r="A19" s="126" t="s">
        <v>150</v>
      </c>
    </row>
    <row r="20" ht="72">
      <c r="A20" s="29" t="s">
        <v>155</v>
      </c>
    </row>
    <row r="22" ht="14.25">
      <c r="A22" s="126" t="s">
        <v>152</v>
      </c>
    </row>
    <row r="23" ht="42.75">
      <c r="A23" s="29" t="s">
        <v>158</v>
      </c>
    </row>
  </sheetData>
  <sheetProtection/>
  <printOptions/>
  <pageMargins left="0.7" right="0.7" top="0.75" bottom="0.75" header="0.3" footer="0.3"/>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C00000"/>
  </sheetPr>
  <dimension ref="A1:A15"/>
  <sheetViews>
    <sheetView zoomScalePageLayoutView="0" workbookViewId="0" topLeftCell="A1">
      <selection activeCell="A9" sqref="A9"/>
    </sheetView>
  </sheetViews>
  <sheetFormatPr defaultColWidth="9.140625" defaultRowHeight="15"/>
  <cols>
    <col min="1" max="1" width="125.140625" style="0" customWidth="1"/>
  </cols>
  <sheetData>
    <row r="1" ht="14.25">
      <c r="A1" t="s">
        <v>139</v>
      </c>
    </row>
    <row r="3" ht="14.25">
      <c r="A3" s="120"/>
    </row>
    <row r="4" ht="14.25">
      <c r="A4" s="121" t="s">
        <v>95</v>
      </c>
    </row>
    <row r="5" ht="14.25">
      <c r="A5" s="122" t="s">
        <v>96</v>
      </c>
    </row>
    <row r="6" ht="14.25">
      <c r="A6" s="123" t="s">
        <v>142</v>
      </c>
    </row>
    <row r="7" ht="42.75">
      <c r="A7" s="125" t="s">
        <v>141</v>
      </c>
    </row>
    <row r="8" ht="28.5">
      <c r="A8" s="125" t="s">
        <v>157</v>
      </c>
    </row>
    <row r="9" ht="14.25">
      <c r="A9" s="123" t="s">
        <v>140</v>
      </c>
    </row>
    <row r="10" ht="14.25">
      <c r="A10" s="123" t="s">
        <v>156</v>
      </c>
    </row>
    <row r="11" ht="14.25">
      <c r="A11" s="123"/>
    </row>
    <row r="12" ht="14.25">
      <c r="A12" s="122" t="s">
        <v>97</v>
      </c>
    </row>
    <row r="13" ht="44.25" customHeight="1">
      <c r="A13" s="90" t="s">
        <v>98</v>
      </c>
    </row>
    <row r="14" ht="42.75">
      <c r="A14" s="90" t="s">
        <v>99</v>
      </c>
    </row>
    <row r="15" ht="28.5">
      <c r="A15" s="90" t="s">
        <v>100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F9"/>
  <sheetViews>
    <sheetView zoomScalePageLayoutView="0" workbookViewId="0" topLeftCell="A1">
      <selection activeCell="H18" sqref="H18"/>
    </sheetView>
  </sheetViews>
  <sheetFormatPr defaultColWidth="9.140625" defaultRowHeight="15"/>
  <cols>
    <col min="1" max="1" width="14.57421875" style="0" customWidth="1"/>
    <col min="2" max="2" width="12.140625" style="0" customWidth="1"/>
    <col min="3" max="3" width="14.28125" style="0" customWidth="1"/>
    <col min="4" max="4" width="13.8515625" style="0" customWidth="1"/>
  </cols>
  <sheetData>
    <row r="2" ht="14.25">
      <c r="A2" s="28" t="s">
        <v>48</v>
      </c>
    </row>
    <row r="3" spans="1:6" ht="95.25" customHeight="1">
      <c r="A3" s="173" t="s">
        <v>49</v>
      </c>
      <c r="B3" s="173"/>
      <c r="C3" s="173"/>
      <c r="D3" s="173"/>
      <c r="E3" s="173"/>
      <c r="F3" s="173"/>
    </row>
    <row r="6" spans="2:4" ht="14.25">
      <c r="B6" s="9" t="s">
        <v>50</v>
      </c>
      <c r="C6" s="9" t="s">
        <v>51</v>
      </c>
      <c r="D6" s="9" t="s">
        <v>52</v>
      </c>
    </row>
    <row r="7" spans="1:4" ht="14.25">
      <c r="A7" s="34" t="s">
        <v>55</v>
      </c>
      <c r="B7" s="9">
        <v>3</v>
      </c>
      <c r="C7" s="33">
        <v>0.1</v>
      </c>
      <c r="D7" s="9">
        <f>B7*C7</f>
        <v>0.30000000000000004</v>
      </c>
    </row>
    <row r="8" spans="1:4" ht="14.25">
      <c r="A8" s="34" t="s">
        <v>55</v>
      </c>
      <c r="B8" s="9">
        <v>5</v>
      </c>
      <c r="C8" s="33">
        <v>0.15</v>
      </c>
      <c r="D8" s="9">
        <f>B8*C8</f>
        <v>0.75</v>
      </c>
    </row>
    <row r="9" spans="2:4" ht="28.5">
      <c r="B9" s="31" t="s">
        <v>53</v>
      </c>
      <c r="C9" s="32" t="s">
        <v>54</v>
      </c>
      <c r="D9" s="30" t="e">
        <f>B9*C9</f>
        <v>#VALUE!</v>
      </c>
    </row>
  </sheetData>
  <sheetProtection/>
  <mergeCells count="1">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Cheyanne Kalainoff</dc:creator>
  <cp:keywords/>
  <dc:description/>
  <cp:lastModifiedBy>Cheyanne Kalainoff</cp:lastModifiedBy>
  <cp:lastPrinted>2019-01-31T23:10:16Z</cp:lastPrinted>
  <dcterms:created xsi:type="dcterms:W3CDTF">2017-12-07T18:21:33Z</dcterms:created>
  <dcterms:modified xsi:type="dcterms:W3CDTF">2019-01-31T23:13:06Z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4d7a1390-3fe2-4d33-b8be-f1420c553cb8</vt:lpwstr>
  </property>
</Properties>
</file>